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ademicoifrnedu.sharepoint.com/sites/DIADCA/Shared Documents/General/PROJETOS/COMPAT/PGD/MANUTENÇÃO CONTINUADA/"/>
    </mc:Choice>
  </mc:AlternateContent>
  <xr:revisionPtr revIDLastSave="0" documentId="8_{71460791-A4F3-4709-B8DC-5E77474B3BB5}" xr6:coauthVersionLast="36" xr6:coauthVersionMax="36" xr10:uidLastSave="{00000000-0000-0000-0000-000000000000}"/>
  <bookViews>
    <workbookView xWindow="0" yWindow="0" windowWidth="15210" windowHeight="7155" activeTab="6" xr2:uid="{F62A09A4-980F-4FCC-973B-EBAE84AE04E8}"/>
  </bookViews>
  <sheets>
    <sheet name="CONTRATAÇÃO" sheetId="7" r:id="rId1"/>
    <sheet name="Porteiro" sheetId="1" r:id="rId2"/>
    <sheet name="Encarregado" sheetId="2" r:id="rId3"/>
    <sheet name="Jardineiro" sheetId="3" r:id="rId4"/>
    <sheet name="Pedreiro" sheetId="4" r:id="rId5"/>
    <sheet name="Servente" sheetId="5" r:id="rId6"/>
    <sheet name="Aux. Manutenção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6" l="1"/>
  <c r="G55" i="6"/>
  <c r="G47" i="6"/>
  <c r="G46" i="6"/>
  <c r="G35" i="6"/>
  <c r="G34" i="6"/>
  <c r="G19" i="5"/>
  <c r="G18" i="5"/>
  <c r="G10" i="5"/>
  <c r="G9" i="5"/>
  <c r="G52" i="4"/>
  <c r="G51" i="4"/>
  <c r="G43" i="4"/>
  <c r="G42" i="4"/>
  <c r="G31" i="4"/>
  <c r="G30" i="4"/>
  <c r="G40" i="3"/>
  <c r="G39" i="3"/>
  <c r="G31" i="3"/>
  <c r="G30" i="3"/>
  <c r="G18" i="3"/>
  <c r="G17" i="3"/>
  <c r="G16" i="2"/>
  <c r="G15" i="2"/>
  <c r="G9" i="2"/>
  <c r="G8" i="2"/>
  <c r="G17" i="1"/>
  <c r="G16" i="1"/>
  <c r="G10" i="1"/>
  <c r="G9" i="1"/>
  <c r="G22" i="3" l="1"/>
  <c r="G14" i="2"/>
  <c r="G13" i="2"/>
  <c r="C12" i="7"/>
  <c r="E11" i="7"/>
  <c r="D9" i="7" l="1"/>
  <c r="G50" i="4"/>
  <c r="G49" i="4"/>
  <c r="G48" i="4"/>
  <c r="G47" i="4"/>
  <c r="G41" i="4"/>
  <c r="G40" i="4"/>
  <c r="G39" i="4"/>
  <c r="G38" i="4"/>
  <c r="G37" i="4"/>
  <c r="G36" i="4"/>
  <c r="G35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8" i="3"/>
  <c r="G37" i="3"/>
  <c r="G36" i="3"/>
  <c r="G35" i="3"/>
  <c r="G29" i="3"/>
  <c r="G28" i="3"/>
  <c r="G27" i="3"/>
  <c r="G26" i="3"/>
  <c r="G25" i="3"/>
  <c r="G24" i="3"/>
  <c r="G23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15" i="1"/>
  <c r="G14" i="1"/>
  <c r="G8" i="1"/>
  <c r="G7" i="1"/>
  <c r="G6" i="1"/>
  <c r="G5" i="1"/>
  <c r="G4" i="1"/>
  <c r="G7" i="2"/>
  <c r="G6" i="2"/>
  <c r="G5" i="2"/>
  <c r="G4" i="2"/>
  <c r="G17" i="5"/>
  <c r="G16" i="5"/>
  <c r="G15" i="5"/>
  <c r="G14" i="5"/>
  <c r="G8" i="5"/>
  <c r="G7" i="5"/>
  <c r="G6" i="5"/>
  <c r="G5" i="5"/>
  <c r="G4" i="5"/>
  <c r="G54" i="6"/>
  <c r="G53" i="6"/>
  <c r="G52" i="6"/>
  <c r="G51" i="6"/>
  <c r="G45" i="6"/>
  <c r="G44" i="6"/>
  <c r="G43" i="6"/>
  <c r="G42" i="6"/>
  <c r="G41" i="6"/>
  <c r="G40" i="6"/>
  <c r="G39" i="6"/>
  <c r="G32" i="6"/>
  <c r="G31" i="6"/>
  <c r="G30" i="6"/>
  <c r="G33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10" i="7" l="1"/>
  <c r="F10" i="7"/>
  <c r="F6" i="7"/>
  <c r="E6" i="7"/>
  <c r="E8" i="7"/>
  <c r="F8" i="7"/>
  <c r="F9" i="7"/>
  <c r="E9" i="7"/>
  <c r="F11" i="7"/>
  <c r="F7" i="7"/>
  <c r="E7" i="7"/>
  <c r="D6" i="7"/>
  <c r="G6" i="7" s="1"/>
  <c r="D8" i="7"/>
  <c r="G7" i="7" l="1"/>
  <c r="F12" i="7"/>
  <c r="G9" i="7"/>
  <c r="E12" i="7"/>
  <c r="D10" i="7"/>
  <c r="D12" i="7" s="1"/>
  <c r="G11" i="7"/>
  <c r="G8" i="7"/>
  <c r="G10" i="7" l="1"/>
  <c r="G12" i="7" s="1"/>
</calcChain>
</file>

<file path=xl/sharedStrings.xml><?xml version="1.0" encoding="utf-8"?>
<sst xmlns="http://schemas.openxmlformats.org/spreadsheetml/2006/main" count="541" uniqueCount="146">
  <si>
    <t>RELAÇÃO DE MATERIAIS (AUX. MAN. PREDIAL)</t>
  </si>
  <si>
    <t>N°</t>
  </si>
  <si>
    <t xml:space="preserve">ITEM </t>
  </si>
  <si>
    <t xml:space="preserve">UNID </t>
  </si>
  <si>
    <t xml:space="preserve">PERÍODO </t>
  </si>
  <si>
    <t>QTD POR PERIODO</t>
  </si>
  <si>
    <t>PREÇO
UNITÁRIO</t>
  </si>
  <si>
    <t>TOTAL</t>
  </si>
  <si>
    <t>Super cola adesivo instantâneo, tipo líquida, 20g.</t>
  </si>
  <si>
    <t>SEMESTRAL</t>
  </si>
  <si>
    <t>Desempenadeira manual, termoplástico, comprimento 30 cm, largura 18 cm.</t>
  </si>
  <si>
    <t>Bandeja de pintura, material plástico, comprimento 29 cm largura 37 cm, para Rolo de pintura de 23cm, cor preta</t>
  </si>
  <si>
    <t>Broxa pintura, material base plástico, material do cabo plástico, material cerdas sintético e fibras naturais , formato retangular, tamanho grande, aplicação caiação e pisos, bitola 18 x 8cm.</t>
  </si>
  <si>
    <t>Jogo chave, material aço, tipo combinada, quantidade de peças 15. Aplicação: serviços gerais, oficinas. Componentes: 6, 7, 8, 10, 11, 12, 13, 14, 17, 19, 22, 24, 27, 30 e 32 mm. Acabamento superficial cromado.</t>
  </si>
  <si>
    <t xml:space="preserve">Balde para pintura com Alça e Gancho 15L, cor preta. </t>
  </si>
  <si>
    <t xml:space="preserve">Espátula em aço polido e envernizado com cabo de madeira nobre, tamanho 100mm </t>
  </si>
  <si>
    <t>Lixa, material óxido de alumínio, tipo lixa massa, tipo grão 100, comprimento 275 mm, largura 225 mm.
Apresentação folha</t>
  </si>
  <si>
    <t>Lixa, material óxido de alumínio, tipo lixa massa, tipo grão 120, comprimento 275 mm, largura 225 mm.
Apresentação folha</t>
  </si>
  <si>
    <t>Lixa, material óxido de alumínio, tipo lixa massa, tipo grão 150, comprimento 275 mm, largura 225 mm.
Apresentação folha</t>
  </si>
  <si>
    <t>Lixa, material óxido de alumínio, tipo lixa massa, tipo grão 80, comprimento 275 mm, largura 225 mm.
Apresentação folha</t>
  </si>
  <si>
    <t>Pistola para pintura, tipo alta pressão, pressão entrada 35-40 psi, Bico fluído 1,8 mm, capacidade 600 ml,
alimentação por gravidade.</t>
  </si>
  <si>
    <t>Rolo pintura predial, material lã de carneiro, altura da lã 9 mm, tamanho 90mm, com cabo.</t>
  </si>
  <si>
    <t>Rolo pintura predial, material lã de carneiro, altura da lã 25mm, tamanho 230mm, com cabo.</t>
  </si>
  <si>
    <t>Trincha(Pincel chato) 1" com cerdas naturais.</t>
  </si>
  <si>
    <t>Trincha(Pincel chato) 2" com cerdas naturais.</t>
  </si>
  <si>
    <t>Trincha(Pincel chato) 3" com cerdas naturais.</t>
  </si>
  <si>
    <t>Alicate de pressão 10" com bico reto; Medida total: 10" ( 240 mm); Abertura máxima da boca: 62 mm; Tipo de mordente: Triangular; Material: Aço cromo vanádio; Material do Cabo: Chapas conformadas; Acabamento: Cromado</t>
  </si>
  <si>
    <t>Alicate Universal de 8", Durabilidade do corte superior; Fabricado em aço cromo-vanádio; Mais resistência
e alta durabilidade: dupla têmpera no corpo e têmpera especial no corte; Mais conforto e segurança: cabo
ergonômico e com abas protetoras; Resistente a óleo; Cabo PVC fácil de limpar; Cabo isolado até 1000V e
NR10 de acordo com a norma ABNT NBR 9699</t>
  </si>
  <si>
    <t>Arco de Serra, lâmina standard 12 pol, material do cabo prolipopileno, tratamento superficial niquelado ,
tamanho 12 polegadas, tipo regulável, características adicionais profundidade de corte 90 mm.</t>
  </si>
  <si>
    <t>Maleta de ferramentas, material chapa metálica, acabamento superficial pintura eletrostática, comprimento 500 mm, largura 200 mm, altura 215 mm. Quantidade de gavetas 7 und, tipo caixa sanfona. Alças fixas, gavetas moldadas sem emenda e soldas</t>
  </si>
  <si>
    <t>Cola Adesiva para Tubos e Conexões de PVC, pote 850g</t>
  </si>
  <si>
    <t>Desentupidor de Canos Profissional com Mola Rotativa Tufão 5m</t>
  </si>
  <si>
    <t>Jogo de broca de aço rápido. 15 peças</t>
  </si>
  <si>
    <t>Kit de brocas diamantadas para alvenaria. Kit com 07 peças.</t>
  </si>
  <si>
    <t>Alicate Bico Meia Cana Longo com Isolamento 1000V</t>
  </si>
  <si>
    <t>Cabo Rolo De Pintura Tipo: Extensor, ajustável. Tamanho: 4M.</t>
  </si>
  <si>
    <t>ANUAL</t>
  </si>
  <si>
    <t xml:space="preserve">Jogo serra copo. Jogo C/ 7 Peças. De 19 A 35 Mm. </t>
  </si>
  <si>
    <t>Martelo tipo unha 34 mm</t>
  </si>
  <si>
    <t>Chave ajustável de 12"</t>
  </si>
  <si>
    <t>VALOR TOTAL DOS INSUMOS POR ANO</t>
  </si>
  <si>
    <t>RELAÇÃO DE EPIs (AUX. MAN. PREDIAL)</t>
  </si>
  <si>
    <t>Bota segurança, material: couro, material sola: borracha antiderrapante, tamanho: sob medida, tipo cano: longo, tipo uso: serviços gerais.</t>
  </si>
  <si>
    <t>PAR</t>
  </si>
  <si>
    <t>Óculos de proteção individual, material armação policarbonato, material lente policarbonato, tipo de lente anti-embaçante, infradura, extra anti-risco, modelo lentes com proteção lateral</t>
  </si>
  <si>
    <t>Protetor Solar com fator de proteção solar de, no mínimo, 60</t>
  </si>
  <si>
    <t>FRASCO 120 ML</t>
  </si>
  <si>
    <t>Respirador semifacial descartável com filtro PFF2(S) Carvão Ativo. Respirador purificador de ar tipo peça semifacial filtrante PFF2 de formato dobrável e sem manutenção, Classe PFF2(S), com camada de carvão ativo, indicado para proteção das vias respiratórias contra poeira e névoas não oleosas, fumos e alívio de odores incômodos provenientes de Vapores Orgânicos em concentrações até o nível de ação (metade do limite de exposição). Fabricado com microfibras sintéticas combinadas em camadas e tratadas eletrostaticamente para reter os materiais particulados presentes no ambiente, eficiência de filtração mínima de 94% contra a penetração de aerossóis particulados não oleosos, possuindo formato tipo concha com válvula de exalação, com duas tiras de elástico sobre presilhas plásticas onde é possível ajustar a pressão do respirador sobre o rosto e um clip metálico para selagem sobre o septo nasal. Certificado de Aprovação do Ministério do Trabalho e Emprego.</t>
  </si>
  <si>
    <t>Mascara tipo cirúrgica descartável em TNT. Máscara descartável tripla com clips nasal e elástico. Embalagem c/ 50 unidades. Confeccionado em TNT - Tecido Não Tecido 100% polipropileno Atóxica. Dispõe lateralmente dois elásticos do tipo roliço recobertos com algodão, que se destinam ao apoio e a ajustes à face e que se prendem atrás da orelha de usuários, A máscara é confeccionada no estilo retangular, tamanho único, inteiramente em TNT, com acabamento em toda a extremidade por soldagem eletrônica. Com certificação da ANVISA.</t>
  </si>
  <si>
    <t>CAIXA</t>
  </si>
  <si>
    <t xml:space="preserve">Luva raspa de couro cano curto. </t>
  </si>
  <si>
    <t>Chapéu tipo australiano com protetor de nuca. Chapéu tipo australiano, confeccionada com poliamida com proteção FPU50+ com protetor na parte traseira para proteção do crânio, pescoço e ombro do usuário contra a radiação solar e agentes abrasivos e escoriantes. Com aba total. Alça de fixação para o queixo evita a queda do chapéu com vento forte. Cor a definir</t>
  </si>
  <si>
    <t>VALOR TOTAL DOS EPIs POR ANO</t>
  </si>
  <si>
    <t>RELAÇÃO DE UNIFORME (AUX. MAN. PREDIAL)</t>
  </si>
  <si>
    <t>Calça tradicional de serviços gerais - cós elástico resistente na cintura (parte posterior da calça) de aprox. 4 cm de largura, com 7 (sete) passantes no cós da calça, com botão na cor do tecido, fechamento com zíper na mesma cor do tecido; 2 (dois) bolsos frontais, (um do lado esquerdo e outro do lado direito), chapados, tipo faca e cantos inferiores chanfrados, com aprox. 27 cm de comprimento abaixo da cintura e 16 cm de largura; abertura do bolso com aprox. 16 cm. Na parte traseira 2 (dois) bolsos chapados, chanfrados, com duas costuras paralelas, medindo aprox. 14 cm de comprimento e 16 cm de largura, fechamento com zíper de aprox. 5 cm. Tecido brim. Composição: 100% algodão. Tamanhos variados conforme aferição das medidas dos funcionários feita pela empresa contratada</t>
  </si>
  <si>
    <t>Camiseta 100 % algodão com Logomarca da empresa. Tamanhos variados conforme aferição das medidas
dos funcionários feita pela empresa</t>
  </si>
  <si>
    <t>Camiseta manga longa, 100 % algodão, com Logomarca da empresa. Tamanhos variados conforme aferição das medidas dos funcionários feita pela empresa.</t>
  </si>
  <si>
    <t>Meia cano médio (altura de 6 a 10 cm), lisa. Composição em algodão, poliamida e elastano. Tamanhos variados conforme aferição das medidas dos funcionários feita pela empresa.</t>
  </si>
  <si>
    <t>RELAÇÃO DE EPIs (SERVENTE)</t>
  </si>
  <si>
    <t>RELAÇÃO DE UNIFORME (SERVENTE)</t>
  </si>
  <si>
    <t>Camiseta 100 % algodão com Logomarca da empresa. Tamanhos variados conforme aferição das medidas dos funcionários feita pela empresa</t>
  </si>
  <si>
    <t>RELAÇÃO DE UNIFORME (ENCARREGADO)</t>
  </si>
  <si>
    <t>Calça de brim, 2 bolsos traseiros, tipo bolso externo, chapado. Cor branca.</t>
  </si>
  <si>
    <t>Meia cano médio (altura de 6 a 10 cm), lisa. Composição em algodão, poliamida e elastano. Tamanhos
variados conforme aferição das medidas dos funcionários feita pela empresa.</t>
  </si>
  <si>
    <t>Par de sapato de segurança, material termoplástico, material sola borracha vulcanizada antiderrapante, cor preto.</t>
  </si>
  <si>
    <t>RELAÇÃO DE EPIs (ENCARREGADO)</t>
  </si>
  <si>
    <t>RELAÇÃO DE UNIFORME (PORTEIRO)</t>
  </si>
  <si>
    <t>Boné confeccionado em 100% algodão, possui copa de seis painéis com ilhoses bordados para ventilação. Aba curva e fecho traseiro ajustável. Com logotipo da empresa.</t>
  </si>
  <si>
    <t>RELAÇÃO DE EPIs (PORTEIRO)</t>
  </si>
  <si>
    <t>RELAÇÃO DE MATERIAIS (JARDINEIRO)</t>
  </si>
  <si>
    <t>Ancinho curvo com 16 dentes - marca de ref.: Tramontina (ciscador) com cabo</t>
  </si>
  <si>
    <t>Carretel de fio de nylon para o cortador de grama (Fio de nylon 3,0 mm quadrado bobina com 312 metros)</t>
  </si>
  <si>
    <t>CARRETEL</t>
  </si>
  <si>
    <t>Garfo para Afofar Terra com Cabo de Madeira</t>
  </si>
  <si>
    <t>Mangueira para irrigação com microfuros a lazer, com furos de 15 em 15cm, com 100m</t>
  </si>
  <si>
    <t>PEÇA</t>
  </si>
  <si>
    <t>Mangueira de Jardim Reforçada Trançada. Com engates rosqueados e esguicho - 50M</t>
  </si>
  <si>
    <t>Pazinha larga profissional para jardim</t>
  </si>
  <si>
    <t>Serrote de poda 12" com cabo de madeira</t>
  </si>
  <si>
    <t>Tesoura de poda cabo de madeira comprido 43 cm, tipo bico de gavião</t>
  </si>
  <si>
    <t>Tesoura para cerca viva/grama 12" com cabo de madeira</t>
  </si>
  <si>
    <t>Lâmina para a Roçadeira DE 3 PONTAS 255 MM X 20 MM X 2,9 MM</t>
  </si>
  <si>
    <t>Facão para mato terçado, 18"</t>
  </si>
  <si>
    <t>Cavadeira tipo boca de lobo, cabo comprimento 1,20 m.</t>
  </si>
  <si>
    <t>Enxada, material: aço carbono, material encaixe cabo: ferro fundido, largura: 30 cm, altura: 18 cm, peso: 1 kg, tipo: estampado(achatado), material cabo: madeira, comprimento cabo: 150 cm</t>
  </si>
  <si>
    <t>RELAÇÃO DE EPIs (JARDINEIRO)</t>
  </si>
  <si>
    <t>Luva Jardinagem. Luva de segurança confeccionada em malha de algodão, com reforço interno em tecido macio, face palmar, dedos, ponta dos dedos e ¾ do dorso revestido em látex natural corrugado antiderrapante, com ¼ do dorso (ventilado), acabamento do punho em malha com elástico.</t>
  </si>
  <si>
    <t>Avental confeccionado em couro e raspa, material resistente. Avental de segurança com comprimento total de 1 m e largura de 60 cm.</t>
  </si>
  <si>
    <t>Protetor Auditivo Copolímero com 3 flanges.</t>
  </si>
  <si>
    <t>RELAÇÃO DE UNIFORME (JARDINEIRO)</t>
  </si>
  <si>
    <t>Calça tradicional de serviços gerais - cós elástico resistente na cintura (parte posterior da calça) de aprox. 4 cm de largura, com 7 (sete) passantes no cós da calça, com botão na cor do tecido, fechamento com zíper na mesma cor do tecido; 2 (dois) bolsos frontais, (um do lado esquerdo e outro do lado direito), chapados, tipo faca e cantos inferiores chanfrados, com aprox. 27 cm de comprimento abaixo da cintura e 16 cm de largura; abertura do bolso com aprox. 16 cm. Na parte traseira 2 (dois) bolsos chapados, chanfrados, com duas costuras paralelas, medindo aprox. 14 cm de comprimento e 16 cm de largura, fechamento com zíper de aprox. 5 cm. Tecido brim. Composição: 100% algodão. Tamanhos variados conforme aferição das medidas dos funcionários feita pela empresa contratada.</t>
  </si>
  <si>
    <t>Camiseta 100 % algodão, com Logomarca da empresa. Tamanhos variados conforme aferição das medidas dos funcionários feita pela empresa.</t>
  </si>
  <si>
    <t>VALOR TOTAL DOS UNIFORMES POR ANO</t>
  </si>
  <si>
    <t>Alavanca de ferro redondo e liso, 150 cm de comprimento, sextavado com 1"/25,4mm. Possui uma extremidade em forma de alavanca chata e a outra em forma de ponta.</t>
  </si>
  <si>
    <t>Caixa de Ferramentas Plástica 19 POL c/ Organizadora e Trava</t>
  </si>
  <si>
    <t xml:space="preserve">Cimento Obras estruturais </t>
  </si>
  <si>
    <t xml:space="preserve">Colher de pedreiro 07” com cabo de madeira </t>
  </si>
  <si>
    <t xml:space="preserve">Colher de pedreiro 08” com cabo de madeira </t>
  </si>
  <si>
    <t>Cortador de Pisos e Azuleijos 750mm</t>
  </si>
  <si>
    <t>Desempenadeira de Madeira, 260x140mm</t>
  </si>
  <si>
    <t>Desempenadeira Metálica com dentes, 272 x 120 x 84mm</t>
  </si>
  <si>
    <t xml:space="preserve">Disco de Corte Diamantado Contínuo (Pisos Azulejos, Porcelanato e Ceramica) </t>
  </si>
  <si>
    <t>Enxada canavieira goivada com olho de 38 mm e cabo de 150 cm</t>
  </si>
  <si>
    <t xml:space="preserve">Esquadro Aço Carbono 30 cm com Cabo Plástico </t>
  </si>
  <si>
    <t>Linha Para Pedreiro 0,80MM X 100M</t>
  </si>
  <si>
    <t>Mangueira de nível 5/16", 15m</t>
  </si>
  <si>
    <t>Marreta oitavada 0,5 kg com cabo de madeira</t>
  </si>
  <si>
    <t>Marreta Oitavada de 2 Kg com Cabo de Madeira</t>
  </si>
  <si>
    <t>Martelo de Borracha 55 cm com cabo, para montagem de pisos. Peso 450g</t>
  </si>
  <si>
    <t>Martelo tipo unha 34mm</t>
  </si>
  <si>
    <t>Pá de bico com cabo de madeira. 71cm</t>
  </si>
  <si>
    <t>Prumo de Aço 750gr</t>
  </si>
  <si>
    <t>Regua Alumínio para Pedreiro 2 metros</t>
  </si>
  <si>
    <t>Talhadeira Sextavada em Aço Forjado com Protetor 19x300mm</t>
  </si>
  <si>
    <t>Torquês Armador de 12 Pol</t>
  </si>
  <si>
    <t xml:space="preserve">Trena 7,5 m. Enrolamento Automático Com Trava </t>
  </si>
  <si>
    <t xml:space="preserve">Peneira para chapisco de aço, 55 cm de diâmetro </t>
  </si>
  <si>
    <t xml:space="preserve">Argamassa de uso interno Cimentcola AC II 20Kg </t>
  </si>
  <si>
    <t>Ponteiro para martelete 250mm</t>
  </si>
  <si>
    <t>RELAÇÃO DE EPIs (PEDREIRO)</t>
  </si>
  <si>
    <t>RELAÇÃO DE UNIFORME (PEDREIRO)</t>
  </si>
  <si>
    <t>Calça tradicional de serviços gerais - cós elástico resistente na cintura (parte posterior da calça) de aprox. 4
cm de largura, com 7 (sete) passantes no cós da calça, com botão na cor do tecido, fechamento com zíper
na mesma cor do tecido; 2 (dois) bolsos frontais, (um do lado esquerdo e outro do lado direito), chapados,
tipo faca e cantos inferiores chanfrados, com aprox. 27 cm de comprimento abaixo da cintura e 16 cm de
largura; abertura do bolso com aprox. 16 cm. Na parte traseira 2 (dois) bolsos chapados, chanfrados, com
duas costuras paralelas, medindo aprox. 14 cm de comprimento e 16 cm de largura, fechamento com zíper
de aprox. 5 cm. Tecido brim. Composição: 100% algodão. Tamanhos variados conforme aferição das
medidas dos funcionários feita pela empresa contratada</t>
  </si>
  <si>
    <t>VALOR TOTAL DOS UNIFORMES POR ANO/POR POSTO</t>
  </si>
  <si>
    <t>RELAÇÃO DE MATERIAIS (PEDREIRO)</t>
  </si>
  <si>
    <t>IFRN - CAMPUS AVANÇADO JUCURUTU</t>
  </si>
  <si>
    <t>POSTO</t>
  </si>
  <si>
    <t>PEDREIRO</t>
  </si>
  <si>
    <t>SERVENTE</t>
  </si>
  <si>
    <t>JARDINEIRO</t>
  </si>
  <si>
    <t>ENCARREGADO</t>
  </si>
  <si>
    <t>AUX. MANUTENÇÃO</t>
  </si>
  <si>
    <t>PORTEIRO</t>
  </si>
  <si>
    <t>Necessidade de contratação</t>
  </si>
  <si>
    <t>INSUMOS</t>
  </si>
  <si>
    <t>UNIFORMES</t>
  </si>
  <si>
    <t>EPI'S</t>
  </si>
  <si>
    <t>VALOR TOTAL DOS EPIs POR ANO/POR POSTO</t>
  </si>
  <si>
    <t>NECESSIDADE</t>
  </si>
  <si>
    <t>QUADRO RESUMO</t>
  </si>
  <si>
    <t>VALOR TOTAL DOS UNIFORMES POR MÊS/POR POSTO</t>
  </si>
  <si>
    <t>VALOR TOTAL DOS EPIs POR MÊS/POR POSTO</t>
  </si>
  <si>
    <t>VALOR TOTAL DOS EPIs POR MÊS</t>
  </si>
  <si>
    <t>VALOR TOTAL DOS UNIFORMES POR MÊS</t>
  </si>
  <si>
    <t>VALOR TOTAL DOS INSUMOS POR MÊS</t>
  </si>
  <si>
    <t>VALOR TOTAL DOS INSUMOS POR MÊS/POR POSTO</t>
  </si>
  <si>
    <t>VALOR TOTAL DOS INSUMOS POR ANO/POR 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</si>
</sst>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vertical="center"/>
    </xf>
    <xf numFmtId="164" fontId="2" fillId="0" borderId="1" xfId="0" applyNumberFormat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44" fontId="1" fillId="0" borderId="1" xfId="1" applyFont="1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44" fontId="0" fillId="0" borderId="0" xfId="1" applyFont="1"/>
    <xf numFmtId="44" fontId="1" fillId="0" borderId="1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5" borderId="0" xfId="0" applyFont="1" applyFill="1"/>
    <xf numFmtId="164" fontId="0" fillId="0" borderId="0" xfId="0" applyNumberFormat="1"/>
    <xf numFmtId="164" fontId="1" fillId="0" borderId="1" xfId="1" applyNumberFormat="1" applyFont="1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/>
    <xf numFmtId="44" fontId="1" fillId="0" borderId="1" xfId="1" applyFont="1" applyBorder="1"/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9518-BB40-41CC-8314-D7E816AC3F8E}">
  <dimension ref="B1:G12"/>
  <sheetViews>
    <sheetView workbookViewId="0">
      <selection activeCell="E16" sqref="E16"/>
    </sheetView>
  </sheetViews>
  <sheetFormatPr defaultRowHeight="15" x14ac:dyDescent="0.25"/>
  <cols>
    <col min="2" max="2" width="35.5703125" bestFit="1" customWidth="1"/>
    <col min="3" max="3" width="12.85546875" bestFit="1" customWidth="1"/>
    <col min="4" max="4" width="14.42578125" customWidth="1"/>
    <col min="5" max="5" width="17.7109375" customWidth="1"/>
    <col min="6" max="6" width="11.85546875" customWidth="1"/>
    <col min="7" max="7" width="18.28515625" bestFit="1" customWidth="1"/>
  </cols>
  <sheetData>
    <row r="1" spans="2:7" ht="15.75" x14ac:dyDescent="0.25">
      <c r="B1" s="29" t="s">
        <v>132</v>
      </c>
    </row>
    <row r="3" spans="2:7" ht="15.75" x14ac:dyDescent="0.25">
      <c r="B3" s="41" t="s">
        <v>138</v>
      </c>
      <c r="C3" s="41"/>
      <c r="D3" s="41"/>
      <c r="E3" s="41"/>
      <c r="F3" s="41"/>
      <c r="G3" s="41"/>
    </row>
    <row r="4" spans="2:7" x14ac:dyDescent="0.25">
      <c r="B4" s="40" t="s">
        <v>124</v>
      </c>
      <c r="C4" s="40"/>
      <c r="D4" s="40"/>
      <c r="E4" s="40"/>
      <c r="F4" s="40"/>
      <c r="G4" s="40"/>
    </row>
    <row r="5" spans="2:7" x14ac:dyDescent="0.25">
      <c r="B5" s="27" t="s">
        <v>125</v>
      </c>
      <c r="C5" s="27" t="s">
        <v>137</v>
      </c>
      <c r="D5" s="27" t="s">
        <v>133</v>
      </c>
      <c r="E5" s="27" t="s">
        <v>134</v>
      </c>
      <c r="F5" s="27" t="s">
        <v>135</v>
      </c>
      <c r="G5" s="27" t="s">
        <v>7</v>
      </c>
    </row>
    <row r="6" spans="2:7" x14ac:dyDescent="0.25">
      <c r="B6" s="28" t="s">
        <v>126</v>
      </c>
      <c r="C6" s="28">
        <v>1</v>
      </c>
      <c r="D6" s="32">
        <f>Pedreiro!G30</f>
        <v>7213.7800000000016</v>
      </c>
      <c r="E6" s="32">
        <f>Pedreiro!G51</f>
        <v>1185.5999999999999</v>
      </c>
      <c r="F6" s="32">
        <f>Pedreiro!G42</f>
        <v>752.3599999999999</v>
      </c>
      <c r="G6" s="32">
        <f>SUM(D6:F6)</f>
        <v>9151.7400000000016</v>
      </c>
    </row>
    <row r="7" spans="2:7" x14ac:dyDescent="0.25">
      <c r="B7" s="28" t="s">
        <v>127</v>
      </c>
      <c r="C7" s="28">
        <v>1</v>
      </c>
      <c r="D7" s="32">
        <v>0</v>
      </c>
      <c r="E7" s="32">
        <f>Servente!G18</f>
        <v>1185.5999999999999</v>
      </c>
      <c r="F7" s="32">
        <f>Servente!G9</f>
        <v>749.49999999999989</v>
      </c>
      <c r="G7" s="32">
        <f>SUM(D7:F7)</f>
        <v>1935.1</v>
      </c>
    </row>
    <row r="8" spans="2:7" x14ac:dyDescent="0.25">
      <c r="B8" s="28" t="s">
        <v>128</v>
      </c>
      <c r="C8" s="28">
        <v>1</v>
      </c>
      <c r="D8" s="32">
        <f>Jardineiro!G17</f>
        <v>2979.72</v>
      </c>
      <c r="E8" s="32">
        <f>Jardineiro!G39</f>
        <v>1185.5999999999999</v>
      </c>
      <c r="F8" s="32">
        <f>Jardineiro!G30</f>
        <v>898.12</v>
      </c>
      <c r="G8" s="32">
        <f t="shared" ref="G8:G10" si="0">SUM(D8:F8)</f>
        <v>5063.4399999999996</v>
      </c>
    </row>
    <row r="9" spans="2:7" x14ac:dyDescent="0.25">
      <c r="B9" s="28" t="s">
        <v>129</v>
      </c>
      <c r="C9" s="28">
        <v>1</v>
      </c>
      <c r="D9" s="32">
        <f>0</f>
        <v>0</v>
      </c>
      <c r="E9" s="32">
        <f>Encarregado!G8</f>
        <v>943.52</v>
      </c>
      <c r="F9" s="32">
        <f>Encarregado!G15</f>
        <v>397.25999999999993</v>
      </c>
      <c r="G9" s="32">
        <f t="shared" si="0"/>
        <v>1340.78</v>
      </c>
    </row>
    <row r="10" spans="2:7" x14ac:dyDescent="0.25">
      <c r="B10" s="28" t="s">
        <v>130</v>
      </c>
      <c r="C10" s="28">
        <v>1</v>
      </c>
      <c r="D10" s="32">
        <f>'Aux. Manutenção'!G34</f>
        <v>5630.85</v>
      </c>
      <c r="E10" s="32">
        <f>'Aux. Manutenção'!G55</f>
        <v>1185.5999999999999</v>
      </c>
      <c r="F10" s="32">
        <f>'Aux. Manutenção'!G46</f>
        <v>800.19999999999993</v>
      </c>
      <c r="G10" s="32">
        <f t="shared" si="0"/>
        <v>7616.6500000000005</v>
      </c>
    </row>
    <row r="11" spans="2:7" x14ac:dyDescent="0.25">
      <c r="B11" s="28" t="s">
        <v>131</v>
      </c>
      <c r="C11" s="28">
        <v>2</v>
      </c>
      <c r="D11" s="32">
        <v>0</v>
      </c>
      <c r="E11" s="32">
        <f>Porteiro!G9*2</f>
        <v>2012.08</v>
      </c>
      <c r="F11" s="32">
        <f>Porteiro!G16*2</f>
        <v>794.51999999999987</v>
      </c>
      <c r="G11" s="32">
        <f>SUM(D11:F11)</f>
        <v>2806.6</v>
      </c>
    </row>
    <row r="12" spans="2:7" x14ac:dyDescent="0.25">
      <c r="B12" s="35" t="s">
        <v>7</v>
      </c>
      <c r="C12" s="35">
        <f>SUM(C6:C11)</f>
        <v>7</v>
      </c>
      <c r="D12" s="39">
        <f>SUM(D6:D11)</f>
        <v>15824.350000000002</v>
      </c>
      <c r="E12" s="39">
        <f>SUM(E6:E11)</f>
        <v>7698</v>
      </c>
      <c r="F12" s="39">
        <f>SUM(F6:F11)</f>
        <v>4391.9599999999991</v>
      </c>
      <c r="G12" s="39">
        <f>SUM(G6:G11)</f>
        <v>27914.31</v>
      </c>
    </row>
  </sheetData>
  <mergeCells count="2">
    <mergeCell ref="B4:G4"/>
    <mergeCell ref="B3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77AF-13F9-437B-8E51-C020FC378B56}">
  <dimension ref="A2:G17"/>
  <sheetViews>
    <sheetView topLeftCell="A8" workbookViewId="0">
      <selection activeCell="G10" activeCellId="1" sqref="G10"/>
    </sheetView>
  </sheetViews>
  <sheetFormatPr defaultRowHeight="15" x14ac:dyDescent="0.25"/>
  <cols>
    <col min="2" max="2" width="52.85546875" customWidth="1"/>
    <col min="4" max="4" width="11" bestFit="1" customWidth="1"/>
    <col min="6" max="6" width="10" customWidth="1"/>
    <col min="7" max="7" width="10.7109375" bestFit="1" customWidth="1"/>
  </cols>
  <sheetData>
    <row r="2" spans="1:7" x14ac:dyDescent="0.25">
      <c r="A2" s="44" t="s">
        <v>66</v>
      </c>
      <c r="B2" s="44"/>
      <c r="C2" s="44"/>
      <c r="D2" s="44"/>
      <c r="E2" s="44"/>
      <c r="F2" s="44"/>
      <c r="G2" s="44"/>
    </row>
    <row r="3" spans="1:7" ht="30" x14ac:dyDescent="0.25">
      <c r="A3" s="1" t="s">
        <v>1</v>
      </c>
      <c r="B3" s="2" t="s">
        <v>2</v>
      </c>
      <c r="C3" s="1" t="s">
        <v>3</v>
      </c>
      <c r="D3" s="1" t="s">
        <v>4</v>
      </c>
      <c r="E3" s="3" t="s">
        <v>5</v>
      </c>
      <c r="F3" s="3" t="s">
        <v>6</v>
      </c>
      <c r="G3" s="2" t="s">
        <v>7</v>
      </c>
    </row>
    <row r="4" spans="1:7" ht="30" x14ac:dyDescent="0.25">
      <c r="A4" s="8">
        <v>1</v>
      </c>
      <c r="B4" s="11" t="s">
        <v>62</v>
      </c>
      <c r="C4" s="8" t="s">
        <v>3</v>
      </c>
      <c r="D4" s="8" t="s">
        <v>9</v>
      </c>
      <c r="E4" s="33">
        <v>2</v>
      </c>
      <c r="F4" s="10">
        <v>62.38</v>
      </c>
      <c r="G4" s="10">
        <f>E4*F4</f>
        <v>124.76</v>
      </c>
    </row>
    <row r="5" spans="1:7" ht="45" x14ac:dyDescent="0.25">
      <c r="A5" s="8">
        <v>2</v>
      </c>
      <c r="B5" s="9" t="s">
        <v>56</v>
      </c>
      <c r="C5" s="8" t="s">
        <v>3</v>
      </c>
      <c r="D5" s="8" t="s">
        <v>9</v>
      </c>
      <c r="E5" s="34">
        <v>4</v>
      </c>
      <c r="F5" s="10">
        <v>40.26</v>
      </c>
      <c r="G5" s="10">
        <f t="shared" ref="G5:G8" si="0">E5*F5</f>
        <v>161.04</v>
      </c>
    </row>
    <row r="6" spans="1:7" ht="60" x14ac:dyDescent="0.25">
      <c r="A6" s="8">
        <v>3</v>
      </c>
      <c r="B6" s="9" t="s">
        <v>63</v>
      </c>
      <c r="C6" s="15" t="s">
        <v>43</v>
      </c>
      <c r="D6" s="8" t="s">
        <v>9</v>
      </c>
      <c r="E6" s="33">
        <v>6</v>
      </c>
      <c r="F6" s="10">
        <v>17.46</v>
      </c>
      <c r="G6" s="10">
        <f t="shared" si="0"/>
        <v>104.76</v>
      </c>
    </row>
    <row r="7" spans="1:7" ht="60" x14ac:dyDescent="0.25">
      <c r="A7" s="8">
        <v>4</v>
      </c>
      <c r="B7" s="9" t="s">
        <v>67</v>
      </c>
      <c r="C7" s="15" t="s">
        <v>3</v>
      </c>
      <c r="D7" s="8" t="s">
        <v>9</v>
      </c>
      <c r="E7" s="33">
        <v>2</v>
      </c>
      <c r="F7" s="10">
        <v>15.63</v>
      </c>
      <c r="G7" s="10">
        <f t="shared" si="0"/>
        <v>31.26</v>
      </c>
    </row>
    <row r="8" spans="1:7" ht="45" x14ac:dyDescent="0.25">
      <c r="A8" s="8">
        <v>5</v>
      </c>
      <c r="B8" s="11" t="s">
        <v>64</v>
      </c>
      <c r="C8" s="8" t="s">
        <v>43</v>
      </c>
      <c r="D8" s="8" t="s">
        <v>9</v>
      </c>
      <c r="E8" s="33">
        <v>1</v>
      </c>
      <c r="F8" s="10">
        <v>81.2</v>
      </c>
      <c r="G8" s="10">
        <f t="shared" si="0"/>
        <v>81.2</v>
      </c>
    </row>
    <row r="9" spans="1:7" x14ac:dyDescent="0.25">
      <c r="A9" s="43" t="s">
        <v>122</v>
      </c>
      <c r="B9" s="43"/>
      <c r="C9" s="43"/>
      <c r="D9" s="43"/>
      <c r="E9" s="43"/>
      <c r="F9" s="43"/>
      <c r="G9" s="16">
        <f>SUM(G4:G8)*2</f>
        <v>1006.04</v>
      </c>
    </row>
    <row r="10" spans="1:7" x14ac:dyDescent="0.25">
      <c r="A10" s="43" t="s">
        <v>139</v>
      </c>
      <c r="B10" s="43"/>
      <c r="C10" s="43"/>
      <c r="D10" s="43"/>
      <c r="E10" s="43"/>
      <c r="F10" s="43"/>
      <c r="G10" s="16">
        <f>G9/12</f>
        <v>83.836666666666659</v>
      </c>
    </row>
    <row r="12" spans="1:7" x14ac:dyDescent="0.25">
      <c r="A12" s="44" t="s">
        <v>68</v>
      </c>
      <c r="B12" s="44"/>
      <c r="C12" s="44"/>
      <c r="D12" s="44"/>
      <c r="E12" s="44"/>
      <c r="F12" s="44"/>
      <c r="G12" s="44"/>
    </row>
    <row r="13" spans="1:7" ht="30" x14ac:dyDescent="0.25">
      <c r="A13" s="1" t="s">
        <v>1</v>
      </c>
      <c r="B13" s="2" t="s">
        <v>2</v>
      </c>
      <c r="C13" s="1" t="s">
        <v>3</v>
      </c>
      <c r="D13" s="1" t="s">
        <v>4</v>
      </c>
      <c r="E13" s="3" t="s">
        <v>5</v>
      </c>
      <c r="F13" s="3" t="s">
        <v>6</v>
      </c>
      <c r="G13" s="2" t="s">
        <v>7</v>
      </c>
    </row>
    <row r="14" spans="1:7" ht="30" x14ac:dyDescent="0.25">
      <c r="A14" s="8">
        <v>1</v>
      </c>
      <c r="B14" s="17" t="s">
        <v>45</v>
      </c>
      <c r="C14" s="15" t="s">
        <v>46</v>
      </c>
      <c r="D14" s="8" t="s">
        <v>9</v>
      </c>
      <c r="E14" s="33">
        <v>6</v>
      </c>
      <c r="F14" s="10">
        <v>30.9</v>
      </c>
      <c r="G14" s="10">
        <f>E14*F14</f>
        <v>185.39999999999998</v>
      </c>
    </row>
    <row r="15" spans="1:7" ht="150" x14ac:dyDescent="0.25">
      <c r="A15" s="8">
        <v>2</v>
      </c>
      <c r="B15" s="9" t="s">
        <v>48</v>
      </c>
      <c r="C15" s="8" t="s">
        <v>49</v>
      </c>
      <c r="D15" s="8" t="s">
        <v>9</v>
      </c>
      <c r="E15" s="33">
        <v>1</v>
      </c>
      <c r="F15" s="10">
        <v>13.23</v>
      </c>
      <c r="G15" s="10">
        <f>E15*F15</f>
        <v>13.23</v>
      </c>
    </row>
    <row r="16" spans="1:7" x14ac:dyDescent="0.25">
      <c r="A16" s="43" t="s">
        <v>136</v>
      </c>
      <c r="B16" s="43"/>
      <c r="C16" s="43"/>
      <c r="D16" s="43"/>
      <c r="E16" s="43"/>
      <c r="F16" s="43"/>
      <c r="G16" s="13">
        <f>SUM(G14:G15)*2</f>
        <v>397.25999999999993</v>
      </c>
    </row>
    <row r="17" spans="1:7" x14ac:dyDescent="0.25">
      <c r="A17" s="42" t="s">
        <v>140</v>
      </c>
      <c r="B17" s="42"/>
      <c r="C17" s="42"/>
      <c r="D17" s="42"/>
      <c r="E17" s="42"/>
      <c r="F17" s="42"/>
      <c r="G17" s="37">
        <f>G16/12</f>
        <v>33.104999999999997</v>
      </c>
    </row>
  </sheetData>
  <mergeCells count="6">
    <mergeCell ref="A17:F17"/>
    <mergeCell ref="A16:F16"/>
    <mergeCell ref="A2:G2"/>
    <mergeCell ref="A9:F9"/>
    <mergeCell ref="A12:G12"/>
    <mergeCell ref="A10:F1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7DDA-2368-4F2F-94EC-E75D057361BB}">
  <dimension ref="A2:G16"/>
  <sheetViews>
    <sheetView topLeftCell="A6" workbookViewId="0">
      <selection activeCell="G9" activeCellId="1" sqref="G16 G9"/>
    </sheetView>
  </sheetViews>
  <sheetFormatPr defaultRowHeight="15" x14ac:dyDescent="0.25"/>
  <cols>
    <col min="2" max="2" width="54" customWidth="1"/>
    <col min="4" max="4" width="11" bestFit="1" customWidth="1"/>
    <col min="6" max="6" width="10.85546875" customWidth="1"/>
  </cols>
  <sheetData>
    <row r="2" spans="1:7" x14ac:dyDescent="0.25">
      <c r="A2" s="44" t="s">
        <v>61</v>
      </c>
      <c r="B2" s="44"/>
      <c r="C2" s="44"/>
      <c r="D2" s="44"/>
      <c r="E2" s="44"/>
      <c r="F2" s="44"/>
      <c r="G2" s="44"/>
    </row>
    <row r="3" spans="1:7" ht="30" x14ac:dyDescent="0.25">
      <c r="A3" s="1" t="s">
        <v>1</v>
      </c>
      <c r="B3" s="2" t="s">
        <v>2</v>
      </c>
      <c r="C3" s="1" t="s">
        <v>3</v>
      </c>
      <c r="D3" s="1" t="s">
        <v>4</v>
      </c>
      <c r="E3" s="3" t="s">
        <v>5</v>
      </c>
      <c r="F3" s="3" t="s">
        <v>6</v>
      </c>
      <c r="G3" s="2" t="s">
        <v>7</v>
      </c>
    </row>
    <row r="4" spans="1:7" ht="30" x14ac:dyDescent="0.25">
      <c r="A4" s="8">
        <v>1</v>
      </c>
      <c r="B4" s="11" t="s">
        <v>62</v>
      </c>
      <c r="C4" s="8" t="s">
        <v>3</v>
      </c>
      <c r="D4" s="8" t="s">
        <v>9</v>
      </c>
      <c r="E4" s="33">
        <v>2</v>
      </c>
      <c r="F4" s="10">
        <v>62.38</v>
      </c>
      <c r="G4" s="10">
        <f>E4*F4</f>
        <v>124.76</v>
      </c>
    </row>
    <row r="5" spans="1:7" ht="45" x14ac:dyDescent="0.25">
      <c r="A5" s="8">
        <v>2</v>
      </c>
      <c r="B5" s="11" t="s">
        <v>55</v>
      </c>
      <c r="C5" s="8" t="s">
        <v>3</v>
      </c>
      <c r="D5" s="8" t="s">
        <v>9</v>
      </c>
      <c r="E5" s="34">
        <v>4</v>
      </c>
      <c r="F5" s="10">
        <v>40.26</v>
      </c>
      <c r="G5" s="10">
        <f t="shared" ref="G5:G7" si="0">E5*F5</f>
        <v>161.04</v>
      </c>
    </row>
    <row r="6" spans="1:7" ht="60" x14ac:dyDescent="0.25">
      <c r="A6" s="8">
        <v>3</v>
      </c>
      <c r="B6" s="9" t="s">
        <v>63</v>
      </c>
      <c r="C6" s="15" t="s">
        <v>43</v>
      </c>
      <c r="D6" s="8" t="s">
        <v>9</v>
      </c>
      <c r="E6" s="33">
        <v>6</v>
      </c>
      <c r="F6" s="10">
        <v>17.46</v>
      </c>
      <c r="G6" s="10">
        <f t="shared" si="0"/>
        <v>104.76</v>
      </c>
    </row>
    <row r="7" spans="1:7" ht="45" x14ac:dyDescent="0.25">
      <c r="A7" s="8">
        <v>4</v>
      </c>
      <c r="B7" s="9" t="s">
        <v>64</v>
      </c>
      <c r="C7" s="8" t="s">
        <v>43</v>
      </c>
      <c r="D7" s="8" t="s">
        <v>9</v>
      </c>
      <c r="E7" s="33">
        <v>1</v>
      </c>
      <c r="F7" s="10">
        <v>81.2</v>
      </c>
      <c r="G7" s="10">
        <f t="shared" si="0"/>
        <v>81.2</v>
      </c>
    </row>
    <row r="8" spans="1:7" x14ac:dyDescent="0.25">
      <c r="A8" s="43" t="s">
        <v>92</v>
      </c>
      <c r="B8" s="43"/>
      <c r="C8" s="43"/>
      <c r="D8" s="43"/>
      <c r="E8" s="43"/>
      <c r="F8" s="43"/>
      <c r="G8" s="16">
        <f>SUM(G4:G7)*2</f>
        <v>943.52</v>
      </c>
    </row>
    <row r="9" spans="1:7" x14ac:dyDescent="0.25">
      <c r="A9" s="43" t="s">
        <v>142</v>
      </c>
      <c r="B9" s="43"/>
      <c r="C9" s="43"/>
      <c r="D9" s="43"/>
      <c r="E9" s="43"/>
      <c r="F9" s="43"/>
      <c r="G9" s="16">
        <f>G8/12</f>
        <v>78.626666666666665</v>
      </c>
    </row>
    <row r="11" spans="1:7" x14ac:dyDescent="0.25">
      <c r="A11" s="44" t="s">
        <v>65</v>
      </c>
      <c r="B11" s="44"/>
      <c r="C11" s="44"/>
      <c r="D11" s="44"/>
      <c r="E11" s="44"/>
      <c r="F11" s="44"/>
      <c r="G11" s="44"/>
    </row>
    <row r="12" spans="1:7" ht="30" x14ac:dyDescent="0.25">
      <c r="A12" s="1" t="s">
        <v>1</v>
      </c>
      <c r="B12" s="2" t="s">
        <v>2</v>
      </c>
      <c r="C12" s="1" t="s">
        <v>3</v>
      </c>
      <c r="D12" s="1" t="s">
        <v>4</v>
      </c>
      <c r="E12" s="3" t="s">
        <v>5</v>
      </c>
      <c r="F12" s="3" t="s">
        <v>6</v>
      </c>
      <c r="G12" s="2" t="s">
        <v>7</v>
      </c>
    </row>
    <row r="13" spans="1:7" ht="30" x14ac:dyDescent="0.25">
      <c r="A13" s="8">
        <v>1</v>
      </c>
      <c r="B13" s="17" t="s">
        <v>45</v>
      </c>
      <c r="C13" s="15" t="s">
        <v>46</v>
      </c>
      <c r="D13" s="8" t="s">
        <v>9</v>
      </c>
      <c r="E13" s="33">
        <v>6</v>
      </c>
      <c r="F13" s="10">
        <v>30.9</v>
      </c>
      <c r="G13" s="10">
        <f>E13*F13</f>
        <v>185.39999999999998</v>
      </c>
    </row>
    <row r="14" spans="1:7" ht="150" x14ac:dyDescent="0.25">
      <c r="A14" s="8">
        <v>2</v>
      </c>
      <c r="B14" s="9" t="s">
        <v>48</v>
      </c>
      <c r="C14" s="8" t="s">
        <v>49</v>
      </c>
      <c r="D14" s="8" t="s">
        <v>9</v>
      </c>
      <c r="E14" s="33">
        <v>1</v>
      </c>
      <c r="F14" s="10">
        <v>13.23</v>
      </c>
      <c r="G14" s="10">
        <f>E14*F14</f>
        <v>13.23</v>
      </c>
    </row>
    <row r="15" spans="1:7" x14ac:dyDescent="0.25">
      <c r="A15" s="43" t="s">
        <v>52</v>
      </c>
      <c r="B15" s="43"/>
      <c r="C15" s="43"/>
      <c r="D15" s="43"/>
      <c r="E15" s="43"/>
      <c r="F15" s="43"/>
      <c r="G15" s="18">
        <f>SUM(G13:G14)*2</f>
        <v>397.25999999999993</v>
      </c>
    </row>
    <row r="16" spans="1:7" x14ac:dyDescent="0.25">
      <c r="A16" s="43" t="s">
        <v>141</v>
      </c>
      <c r="B16" s="43"/>
      <c r="C16" s="43"/>
      <c r="D16" s="43"/>
      <c r="E16" s="43"/>
      <c r="F16" s="43"/>
      <c r="G16" s="37">
        <f>G15/12</f>
        <v>33.104999999999997</v>
      </c>
    </row>
  </sheetData>
  <mergeCells count="6">
    <mergeCell ref="A16:F16"/>
    <mergeCell ref="A9:F9"/>
    <mergeCell ref="A15:F15"/>
    <mergeCell ref="A2:G2"/>
    <mergeCell ref="A8:F8"/>
    <mergeCell ref="A11:G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5544-4590-4A01-ABDF-5179945E386D}">
  <dimension ref="A2:G40"/>
  <sheetViews>
    <sheetView topLeftCell="A31" workbookViewId="0">
      <selection activeCell="G40" activeCellId="2" sqref="G18 G31 G40"/>
    </sheetView>
  </sheetViews>
  <sheetFormatPr defaultRowHeight="15" x14ac:dyDescent="0.25"/>
  <cols>
    <col min="2" max="2" width="54.5703125" customWidth="1"/>
    <col min="4" max="4" width="11" bestFit="1" customWidth="1"/>
    <col min="6" max="6" width="10.28515625" customWidth="1"/>
    <col min="7" max="7" width="10.7109375" bestFit="1" customWidth="1"/>
  </cols>
  <sheetData>
    <row r="2" spans="1:7" x14ac:dyDescent="0.25">
      <c r="A2" s="44" t="s">
        <v>69</v>
      </c>
      <c r="B2" s="44"/>
      <c r="C2" s="44"/>
      <c r="D2" s="44"/>
      <c r="E2" s="44"/>
      <c r="F2" s="44"/>
      <c r="G2" s="44"/>
    </row>
    <row r="3" spans="1:7" ht="30" x14ac:dyDescent="0.25">
      <c r="A3" s="1" t="s">
        <v>1</v>
      </c>
      <c r="B3" s="2" t="s">
        <v>2</v>
      </c>
      <c r="C3" s="1" t="s">
        <v>3</v>
      </c>
      <c r="D3" s="1" t="s">
        <v>4</v>
      </c>
      <c r="E3" s="3" t="s">
        <v>5</v>
      </c>
      <c r="F3" s="3" t="s">
        <v>6</v>
      </c>
      <c r="G3" s="2" t="s">
        <v>7</v>
      </c>
    </row>
    <row r="4" spans="1:7" ht="30" x14ac:dyDescent="0.25">
      <c r="A4" s="8">
        <v>1</v>
      </c>
      <c r="B4" s="11" t="s">
        <v>70</v>
      </c>
      <c r="C4" s="8" t="s">
        <v>3</v>
      </c>
      <c r="D4" s="8" t="s">
        <v>9</v>
      </c>
      <c r="E4" s="33">
        <v>1</v>
      </c>
      <c r="F4" s="10">
        <v>42.66</v>
      </c>
      <c r="G4" s="10">
        <f>E4*F4</f>
        <v>42.66</v>
      </c>
    </row>
    <row r="5" spans="1:7" ht="30" x14ac:dyDescent="0.25">
      <c r="A5" s="8">
        <v>2</v>
      </c>
      <c r="B5" s="11" t="s">
        <v>71</v>
      </c>
      <c r="C5" s="8" t="s">
        <v>72</v>
      </c>
      <c r="D5" s="8" t="s">
        <v>9</v>
      </c>
      <c r="E5" s="33">
        <v>2</v>
      </c>
      <c r="F5" s="10">
        <v>281.83999999999997</v>
      </c>
      <c r="G5" s="10">
        <f t="shared" ref="G5:G16" si="0">E5*F5</f>
        <v>563.67999999999995</v>
      </c>
    </row>
    <row r="6" spans="1:7" x14ac:dyDescent="0.25">
      <c r="A6" s="8">
        <v>3</v>
      </c>
      <c r="B6" s="12" t="s">
        <v>73</v>
      </c>
      <c r="C6" s="8" t="s">
        <v>3</v>
      </c>
      <c r="D6" s="8" t="s">
        <v>9</v>
      </c>
      <c r="E6" s="33">
        <v>1</v>
      </c>
      <c r="F6" s="10">
        <v>20.399999999999999</v>
      </c>
      <c r="G6" s="10">
        <f t="shared" si="0"/>
        <v>20.399999999999999</v>
      </c>
    </row>
    <row r="7" spans="1:7" ht="30" x14ac:dyDescent="0.25">
      <c r="A7" s="8">
        <v>4</v>
      </c>
      <c r="B7" s="11" t="s">
        <v>74</v>
      </c>
      <c r="C7" s="8" t="s">
        <v>75</v>
      </c>
      <c r="D7" s="8" t="s">
        <v>9</v>
      </c>
      <c r="E7" s="34">
        <v>1</v>
      </c>
      <c r="F7" s="10">
        <v>132.43</v>
      </c>
      <c r="G7" s="10">
        <f t="shared" si="0"/>
        <v>132.43</v>
      </c>
    </row>
    <row r="8" spans="1:7" ht="30" x14ac:dyDescent="0.25">
      <c r="A8" s="8">
        <v>5</v>
      </c>
      <c r="B8" s="11" t="s">
        <v>76</v>
      </c>
      <c r="C8" s="8" t="s">
        <v>75</v>
      </c>
      <c r="D8" s="8" t="s">
        <v>9</v>
      </c>
      <c r="E8" s="34">
        <v>1</v>
      </c>
      <c r="F8" s="10">
        <v>165.36</v>
      </c>
      <c r="G8" s="10">
        <f t="shared" si="0"/>
        <v>165.36</v>
      </c>
    </row>
    <row r="9" spans="1:7" x14ac:dyDescent="0.25">
      <c r="A9" s="8">
        <v>6</v>
      </c>
      <c r="B9" s="9" t="s">
        <v>77</v>
      </c>
      <c r="C9" s="8" t="s">
        <v>3</v>
      </c>
      <c r="D9" s="8" t="s">
        <v>9</v>
      </c>
      <c r="E9" s="33">
        <v>1</v>
      </c>
      <c r="F9" s="10">
        <v>11.26</v>
      </c>
      <c r="G9" s="10">
        <f t="shared" si="0"/>
        <v>11.26</v>
      </c>
    </row>
    <row r="10" spans="1:7" x14ac:dyDescent="0.25">
      <c r="A10" s="8">
        <v>7</v>
      </c>
      <c r="B10" s="11" t="s">
        <v>78</v>
      </c>
      <c r="C10" s="8" t="s">
        <v>3</v>
      </c>
      <c r="D10" s="8" t="s">
        <v>9</v>
      </c>
      <c r="E10" s="33">
        <v>1</v>
      </c>
      <c r="F10" s="10">
        <v>55.56</v>
      </c>
      <c r="G10" s="10">
        <f t="shared" si="0"/>
        <v>55.56</v>
      </c>
    </row>
    <row r="11" spans="1:7" ht="30" x14ac:dyDescent="0.25">
      <c r="A11" s="8">
        <v>8</v>
      </c>
      <c r="B11" s="11" t="s">
        <v>79</v>
      </c>
      <c r="C11" s="8" t="s">
        <v>3</v>
      </c>
      <c r="D11" s="8" t="s">
        <v>9</v>
      </c>
      <c r="E11" s="33">
        <v>1</v>
      </c>
      <c r="F11" s="10">
        <v>71.81</v>
      </c>
      <c r="G11" s="10">
        <f t="shared" si="0"/>
        <v>71.81</v>
      </c>
    </row>
    <row r="12" spans="1:7" x14ac:dyDescent="0.25">
      <c r="A12" s="8">
        <v>9</v>
      </c>
      <c r="B12" s="12" t="s">
        <v>80</v>
      </c>
      <c r="C12" s="8" t="s">
        <v>3</v>
      </c>
      <c r="D12" s="8" t="s">
        <v>9</v>
      </c>
      <c r="E12" s="33">
        <v>1</v>
      </c>
      <c r="F12" s="10">
        <v>58.63</v>
      </c>
      <c r="G12" s="10">
        <f t="shared" si="0"/>
        <v>58.63</v>
      </c>
    </row>
    <row r="13" spans="1:7" ht="30" x14ac:dyDescent="0.25">
      <c r="A13" s="8">
        <v>10</v>
      </c>
      <c r="B13" s="9" t="s">
        <v>81</v>
      </c>
      <c r="C13" s="8" t="s">
        <v>3</v>
      </c>
      <c r="D13" s="8" t="s">
        <v>9</v>
      </c>
      <c r="E13" s="33">
        <v>2</v>
      </c>
      <c r="F13" s="10">
        <v>46.67</v>
      </c>
      <c r="G13" s="10">
        <f t="shared" si="0"/>
        <v>93.34</v>
      </c>
    </row>
    <row r="14" spans="1:7" x14ac:dyDescent="0.25">
      <c r="A14" s="8">
        <v>11</v>
      </c>
      <c r="B14" s="12" t="s">
        <v>82</v>
      </c>
      <c r="C14" s="8" t="s">
        <v>3</v>
      </c>
      <c r="D14" s="8" t="s">
        <v>9</v>
      </c>
      <c r="E14" s="34">
        <v>1</v>
      </c>
      <c r="F14" s="10">
        <v>47.25</v>
      </c>
      <c r="G14" s="10">
        <f t="shared" si="0"/>
        <v>47.25</v>
      </c>
    </row>
    <row r="15" spans="1:7" x14ac:dyDescent="0.25">
      <c r="A15" s="8">
        <v>12</v>
      </c>
      <c r="B15" s="12" t="s">
        <v>83</v>
      </c>
      <c r="C15" s="8" t="s">
        <v>3</v>
      </c>
      <c r="D15" s="8" t="s">
        <v>9</v>
      </c>
      <c r="E15" s="33">
        <v>1</v>
      </c>
      <c r="F15" s="10">
        <v>72.22</v>
      </c>
      <c r="G15" s="10">
        <f t="shared" si="0"/>
        <v>72.22</v>
      </c>
    </row>
    <row r="16" spans="1:7" ht="60" x14ac:dyDescent="0.25">
      <c r="A16" s="8">
        <v>13</v>
      </c>
      <c r="B16" s="11" t="s">
        <v>84</v>
      </c>
      <c r="C16" s="8" t="s">
        <v>3</v>
      </c>
      <c r="D16" s="8" t="s">
        <v>9</v>
      </c>
      <c r="E16" s="33">
        <v>2</v>
      </c>
      <c r="F16" s="10">
        <v>77.63</v>
      </c>
      <c r="G16" s="10">
        <f t="shared" si="0"/>
        <v>155.26</v>
      </c>
    </row>
    <row r="17" spans="1:7" x14ac:dyDescent="0.25">
      <c r="A17" s="43" t="s">
        <v>40</v>
      </c>
      <c r="B17" s="43"/>
      <c r="C17" s="43"/>
      <c r="D17" s="43"/>
      <c r="E17" s="43"/>
      <c r="F17" s="43"/>
      <c r="G17" s="13">
        <f>SUM(G4:G16)*2</f>
        <v>2979.72</v>
      </c>
    </row>
    <row r="18" spans="1:7" x14ac:dyDescent="0.25">
      <c r="A18" s="43" t="s">
        <v>143</v>
      </c>
      <c r="B18" s="43"/>
      <c r="C18" s="43"/>
      <c r="D18" s="43"/>
      <c r="E18" s="43"/>
      <c r="F18" s="43"/>
      <c r="G18" s="13">
        <f>G17/12</f>
        <v>248.30999999999997</v>
      </c>
    </row>
    <row r="19" spans="1:7" x14ac:dyDescent="0.25">
      <c r="A19" s="14"/>
      <c r="C19" s="14"/>
      <c r="D19" s="14"/>
    </row>
    <row r="20" spans="1:7" x14ac:dyDescent="0.25">
      <c r="A20" s="44" t="s">
        <v>85</v>
      </c>
      <c r="B20" s="44"/>
      <c r="C20" s="44"/>
      <c r="D20" s="44"/>
      <c r="E20" s="44"/>
      <c r="F20" s="44"/>
      <c r="G20" s="44"/>
    </row>
    <row r="21" spans="1:7" ht="30" x14ac:dyDescent="0.25">
      <c r="A21" s="1" t="s">
        <v>1</v>
      </c>
      <c r="B21" s="2" t="s">
        <v>2</v>
      </c>
      <c r="C21" s="1" t="s">
        <v>3</v>
      </c>
      <c r="D21" s="1" t="s">
        <v>4</v>
      </c>
      <c r="E21" s="3" t="s">
        <v>5</v>
      </c>
      <c r="F21" s="3" t="s">
        <v>6</v>
      </c>
      <c r="G21" s="2" t="s">
        <v>7</v>
      </c>
    </row>
    <row r="22" spans="1:7" ht="45" x14ac:dyDescent="0.25">
      <c r="A22" s="8">
        <v>1</v>
      </c>
      <c r="B22" s="11" t="s">
        <v>42</v>
      </c>
      <c r="C22" s="8" t="s">
        <v>43</v>
      </c>
      <c r="D22" s="8" t="s">
        <v>9</v>
      </c>
      <c r="E22" s="33">
        <v>1</v>
      </c>
      <c r="F22" s="10">
        <v>81.180000000000007</v>
      </c>
      <c r="G22" s="10">
        <f>E22*F22</f>
        <v>81.180000000000007</v>
      </c>
    </row>
    <row r="23" spans="1:7" ht="60" x14ac:dyDescent="0.25">
      <c r="A23" s="8">
        <v>2</v>
      </c>
      <c r="B23" s="11" t="s">
        <v>44</v>
      </c>
      <c r="C23" s="8" t="s">
        <v>3</v>
      </c>
      <c r="D23" s="8" t="s">
        <v>9</v>
      </c>
      <c r="E23" s="34">
        <v>3</v>
      </c>
      <c r="F23" s="10">
        <v>16</v>
      </c>
      <c r="G23" s="10">
        <f t="shared" ref="G23:G29" si="1">E23*F23</f>
        <v>48</v>
      </c>
    </row>
    <row r="24" spans="1:7" ht="30.75" customHeight="1" x14ac:dyDescent="0.25">
      <c r="A24" s="8">
        <v>3</v>
      </c>
      <c r="B24" s="17" t="s">
        <v>45</v>
      </c>
      <c r="C24" s="15" t="s">
        <v>46</v>
      </c>
      <c r="D24" s="8" t="s">
        <v>9</v>
      </c>
      <c r="E24" s="33">
        <v>6</v>
      </c>
      <c r="F24" s="10">
        <v>30.9</v>
      </c>
      <c r="G24" s="10">
        <f t="shared" si="1"/>
        <v>185.39999999999998</v>
      </c>
    </row>
    <row r="25" spans="1:7" ht="90" x14ac:dyDescent="0.25">
      <c r="A25" s="5">
        <v>4</v>
      </c>
      <c r="B25" s="6" t="s">
        <v>86</v>
      </c>
      <c r="C25" s="5" t="s">
        <v>3</v>
      </c>
      <c r="D25" s="5" t="s">
        <v>9</v>
      </c>
      <c r="E25" s="34">
        <v>3</v>
      </c>
      <c r="F25" s="7">
        <v>16.43</v>
      </c>
      <c r="G25" s="7">
        <f t="shared" si="1"/>
        <v>49.29</v>
      </c>
    </row>
    <row r="26" spans="1:7" ht="270" x14ac:dyDescent="0.25">
      <c r="A26" s="8">
        <v>5</v>
      </c>
      <c r="B26" s="9" t="s">
        <v>47</v>
      </c>
      <c r="C26" s="8" t="s">
        <v>3</v>
      </c>
      <c r="D26" s="8" t="s">
        <v>9</v>
      </c>
      <c r="E26" s="33">
        <v>3</v>
      </c>
      <c r="F26" s="10">
        <v>3.28</v>
      </c>
      <c r="G26" s="10">
        <f t="shared" si="1"/>
        <v>9.84</v>
      </c>
    </row>
    <row r="27" spans="1:7" ht="45" x14ac:dyDescent="0.25">
      <c r="A27" s="8">
        <v>6</v>
      </c>
      <c r="B27" s="9" t="s">
        <v>87</v>
      </c>
      <c r="C27" s="8" t="s">
        <v>3</v>
      </c>
      <c r="D27" s="8" t="s">
        <v>9</v>
      </c>
      <c r="E27" s="33">
        <v>1</v>
      </c>
      <c r="F27" s="10">
        <v>38.909999999999997</v>
      </c>
      <c r="G27" s="10">
        <f t="shared" si="1"/>
        <v>38.909999999999997</v>
      </c>
    </row>
    <row r="28" spans="1:7" x14ac:dyDescent="0.25">
      <c r="A28" s="5">
        <v>7</v>
      </c>
      <c r="B28" s="6" t="s">
        <v>88</v>
      </c>
      <c r="C28" s="5" t="s">
        <v>3</v>
      </c>
      <c r="D28" s="5" t="s">
        <v>9</v>
      </c>
      <c r="E28" s="34">
        <v>3</v>
      </c>
      <c r="F28" s="7">
        <v>3.29</v>
      </c>
      <c r="G28" s="7">
        <f t="shared" si="1"/>
        <v>9.870000000000001</v>
      </c>
    </row>
    <row r="29" spans="1:7" ht="105" x14ac:dyDescent="0.25">
      <c r="A29" s="8">
        <v>8</v>
      </c>
      <c r="B29" s="11" t="s">
        <v>51</v>
      </c>
      <c r="C29" s="8" t="s">
        <v>3</v>
      </c>
      <c r="D29" s="8" t="s">
        <v>9</v>
      </c>
      <c r="E29" s="33">
        <v>1</v>
      </c>
      <c r="F29" s="10">
        <v>26.57</v>
      </c>
      <c r="G29" s="10">
        <f t="shared" si="1"/>
        <v>26.57</v>
      </c>
    </row>
    <row r="30" spans="1:7" x14ac:dyDescent="0.25">
      <c r="A30" s="43" t="s">
        <v>52</v>
      </c>
      <c r="B30" s="43"/>
      <c r="C30" s="43"/>
      <c r="D30" s="43"/>
      <c r="E30" s="43"/>
      <c r="F30" s="43"/>
      <c r="G30" s="16">
        <f>SUM(G22:G29)*2</f>
        <v>898.12</v>
      </c>
    </row>
    <row r="31" spans="1:7" x14ac:dyDescent="0.25">
      <c r="A31" s="43" t="s">
        <v>141</v>
      </c>
      <c r="B31" s="43"/>
      <c r="C31" s="43"/>
      <c r="D31" s="43"/>
      <c r="E31" s="43"/>
      <c r="F31" s="43"/>
      <c r="G31" s="16">
        <f>G30/12</f>
        <v>74.843333333333334</v>
      </c>
    </row>
    <row r="32" spans="1:7" x14ac:dyDescent="0.25">
      <c r="A32" s="14"/>
      <c r="C32" s="14"/>
      <c r="D32" s="14"/>
    </row>
    <row r="33" spans="1:7" x14ac:dyDescent="0.25">
      <c r="A33" s="44" t="s">
        <v>89</v>
      </c>
      <c r="B33" s="44"/>
      <c r="C33" s="44"/>
      <c r="D33" s="44"/>
      <c r="E33" s="44"/>
      <c r="F33" s="44"/>
      <c r="G33" s="44"/>
    </row>
    <row r="34" spans="1:7" ht="30" x14ac:dyDescent="0.25">
      <c r="A34" s="1" t="s">
        <v>1</v>
      </c>
      <c r="B34" s="2" t="s">
        <v>2</v>
      </c>
      <c r="C34" s="1" t="s">
        <v>3</v>
      </c>
      <c r="D34" s="1" t="s">
        <v>4</v>
      </c>
      <c r="E34" s="3" t="s">
        <v>5</v>
      </c>
      <c r="F34" s="3" t="s">
        <v>6</v>
      </c>
      <c r="G34" s="2" t="s">
        <v>7</v>
      </c>
    </row>
    <row r="35" spans="1:7" ht="210" x14ac:dyDescent="0.25">
      <c r="A35" s="8">
        <v>1</v>
      </c>
      <c r="B35" s="11" t="s">
        <v>90</v>
      </c>
      <c r="C35" s="8" t="s">
        <v>3</v>
      </c>
      <c r="D35" s="8" t="s">
        <v>9</v>
      </c>
      <c r="E35" s="33">
        <v>3</v>
      </c>
      <c r="F35" s="10">
        <v>75.28</v>
      </c>
      <c r="G35" s="10">
        <f>E35*F35</f>
        <v>225.84</v>
      </c>
    </row>
    <row r="36" spans="1:7" ht="45" x14ac:dyDescent="0.25">
      <c r="A36" s="8">
        <v>2</v>
      </c>
      <c r="B36" s="11" t="s">
        <v>91</v>
      </c>
      <c r="C36" s="8" t="s">
        <v>3</v>
      </c>
      <c r="D36" s="8" t="s">
        <v>9</v>
      </c>
      <c r="E36" s="34">
        <v>4</v>
      </c>
      <c r="F36" s="10">
        <v>40.26</v>
      </c>
      <c r="G36" s="10">
        <f t="shared" ref="G36:G38" si="2">E36*F36</f>
        <v>161.04</v>
      </c>
    </row>
    <row r="37" spans="1:7" ht="45" x14ac:dyDescent="0.25">
      <c r="A37" s="8">
        <v>3</v>
      </c>
      <c r="B37" s="11" t="s">
        <v>56</v>
      </c>
      <c r="C37" s="8" t="s">
        <v>3</v>
      </c>
      <c r="D37" s="8" t="s">
        <v>9</v>
      </c>
      <c r="E37" s="34">
        <v>2</v>
      </c>
      <c r="F37" s="10">
        <v>50.58</v>
      </c>
      <c r="G37" s="10">
        <f t="shared" si="2"/>
        <v>101.16</v>
      </c>
    </row>
    <row r="38" spans="1:7" ht="60" x14ac:dyDescent="0.25">
      <c r="A38" s="8">
        <v>4</v>
      </c>
      <c r="B38" s="9" t="s">
        <v>63</v>
      </c>
      <c r="C38" s="15" t="s">
        <v>43</v>
      </c>
      <c r="D38" s="8" t="s">
        <v>9</v>
      </c>
      <c r="E38" s="33">
        <v>6</v>
      </c>
      <c r="F38" s="10">
        <v>17.46</v>
      </c>
      <c r="G38" s="10">
        <f t="shared" si="2"/>
        <v>104.76</v>
      </c>
    </row>
    <row r="39" spans="1:7" x14ac:dyDescent="0.25">
      <c r="A39" s="43" t="s">
        <v>92</v>
      </c>
      <c r="B39" s="43"/>
      <c r="C39" s="43"/>
      <c r="D39" s="43"/>
      <c r="E39" s="43"/>
      <c r="F39" s="43"/>
      <c r="G39" s="16">
        <f>SUM(G35:G38)*2</f>
        <v>1185.5999999999999</v>
      </c>
    </row>
    <row r="40" spans="1:7" x14ac:dyDescent="0.25">
      <c r="A40" s="43" t="s">
        <v>142</v>
      </c>
      <c r="B40" s="43"/>
      <c r="C40" s="43"/>
      <c r="D40" s="43"/>
      <c r="E40" s="43"/>
      <c r="F40" s="43"/>
      <c r="G40" s="37">
        <f>G39/12</f>
        <v>98.8</v>
      </c>
    </row>
  </sheetData>
  <mergeCells count="9">
    <mergeCell ref="A40:F40"/>
    <mergeCell ref="A33:G33"/>
    <mergeCell ref="A39:F39"/>
    <mergeCell ref="A2:G2"/>
    <mergeCell ref="A17:F17"/>
    <mergeCell ref="A20:G20"/>
    <mergeCell ref="A30:F30"/>
    <mergeCell ref="A18:F18"/>
    <mergeCell ref="A31:F3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B65B-1029-474B-8DA4-73E771A4357A}">
  <dimension ref="A2:G52"/>
  <sheetViews>
    <sheetView topLeftCell="A48" workbookViewId="0">
      <selection activeCell="F72" sqref="F72"/>
    </sheetView>
  </sheetViews>
  <sheetFormatPr defaultRowHeight="15" x14ac:dyDescent="0.25"/>
  <cols>
    <col min="2" max="2" width="52" customWidth="1"/>
    <col min="4" max="4" width="11" bestFit="1" customWidth="1"/>
    <col min="6" max="6" width="10.42578125" style="23" customWidth="1"/>
    <col min="7" max="7" width="12.140625" style="23" bestFit="1" customWidth="1"/>
  </cols>
  <sheetData>
    <row r="2" spans="1:7" x14ac:dyDescent="0.25">
      <c r="A2" s="44" t="s">
        <v>123</v>
      </c>
      <c r="B2" s="44"/>
      <c r="C2" s="44"/>
      <c r="D2" s="44"/>
      <c r="E2" s="44"/>
      <c r="F2" s="44"/>
      <c r="G2" s="44"/>
    </row>
    <row r="3" spans="1:7" ht="30" x14ac:dyDescent="0.25">
      <c r="A3" s="1" t="s">
        <v>1</v>
      </c>
      <c r="B3" s="2" t="s">
        <v>2</v>
      </c>
      <c r="C3" s="1" t="s">
        <v>3</v>
      </c>
      <c r="D3" s="1" t="s">
        <v>4</v>
      </c>
      <c r="E3" s="3" t="s">
        <v>5</v>
      </c>
      <c r="F3" s="21" t="s">
        <v>6</v>
      </c>
      <c r="G3" s="24" t="s">
        <v>7</v>
      </c>
    </row>
    <row r="4" spans="1:7" ht="60" x14ac:dyDescent="0.25">
      <c r="A4" s="8">
        <v>1</v>
      </c>
      <c r="B4" s="11" t="s">
        <v>93</v>
      </c>
      <c r="C4" s="8" t="s">
        <v>3</v>
      </c>
      <c r="D4" s="8" t="s">
        <v>9</v>
      </c>
      <c r="E4" s="33">
        <v>1</v>
      </c>
      <c r="F4" s="25">
        <v>215.36</v>
      </c>
      <c r="G4" s="25">
        <f>E4*F4</f>
        <v>215.36</v>
      </c>
    </row>
    <row r="5" spans="1:7" ht="30" x14ac:dyDescent="0.25">
      <c r="A5" s="8">
        <v>2</v>
      </c>
      <c r="B5" s="9" t="s">
        <v>94</v>
      </c>
      <c r="C5" s="8" t="s">
        <v>3</v>
      </c>
      <c r="D5" s="8" t="s">
        <v>9</v>
      </c>
      <c r="E5" s="33">
        <v>1</v>
      </c>
      <c r="F5" s="25">
        <v>116.18</v>
      </c>
      <c r="G5" s="25">
        <f t="shared" ref="G5:G29" si="0">E5*F5</f>
        <v>116.18</v>
      </c>
    </row>
    <row r="6" spans="1:7" x14ac:dyDescent="0.25">
      <c r="A6" s="8">
        <v>3</v>
      </c>
      <c r="B6" s="12" t="s">
        <v>95</v>
      </c>
      <c r="C6" s="8" t="s">
        <v>3</v>
      </c>
      <c r="D6" s="8" t="s">
        <v>9</v>
      </c>
      <c r="E6" s="33">
        <v>45</v>
      </c>
      <c r="F6" s="25">
        <v>38.700000000000003</v>
      </c>
      <c r="G6" s="25">
        <f t="shared" si="0"/>
        <v>1741.5000000000002</v>
      </c>
    </row>
    <row r="7" spans="1:7" x14ac:dyDescent="0.25">
      <c r="A7" s="8">
        <v>4</v>
      </c>
      <c r="B7" s="12" t="s">
        <v>96</v>
      </c>
      <c r="C7" s="8" t="s">
        <v>3</v>
      </c>
      <c r="D7" s="8" t="s">
        <v>9</v>
      </c>
      <c r="E7" s="33">
        <v>1</v>
      </c>
      <c r="F7" s="25">
        <v>27.28</v>
      </c>
      <c r="G7" s="25">
        <f t="shared" si="0"/>
        <v>27.28</v>
      </c>
    </row>
    <row r="8" spans="1:7" x14ac:dyDescent="0.25">
      <c r="A8" s="8">
        <v>5</v>
      </c>
      <c r="B8" s="11" t="s">
        <v>97</v>
      </c>
      <c r="C8" s="8" t="s">
        <v>3</v>
      </c>
      <c r="D8" s="8" t="s">
        <v>9</v>
      </c>
      <c r="E8" s="34">
        <v>1</v>
      </c>
      <c r="F8" s="25">
        <v>27.9</v>
      </c>
      <c r="G8" s="25">
        <f t="shared" si="0"/>
        <v>27.9</v>
      </c>
    </row>
    <row r="9" spans="1:7" x14ac:dyDescent="0.25">
      <c r="A9" s="8">
        <v>6</v>
      </c>
      <c r="B9" s="9" t="s">
        <v>98</v>
      </c>
      <c r="C9" s="8" t="s">
        <v>3</v>
      </c>
      <c r="D9" s="8" t="s">
        <v>9</v>
      </c>
      <c r="E9" s="33">
        <v>1</v>
      </c>
      <c r="F9" s="25">
        <v>226.88</v>
      </c>
      <c r="G9" s="25">
        <f t="shared" si="0"/>
        <v>226.88</v>
      </c>
    </row>
    <row r="10" spans="1:7" x14ac:dyDescent="0.25">
      <c r="A10" s="8">
        <v>7</v>
      </c>
      <c r="B10" s="9" t="s">
        <v>99</v>
      </c>
      <c r="C10" s="8" t="s">
        <v>3</v>
      </c>
      <c r="D10" s="8" t="s">
        <v>9</v>
      </c>
      <c r="E10" s="33">
        <v>1</v>
      </c>
      <c r="F10" s="25">
        <v>22.77</v>
      </c>
      <c r="G10" s="25">
        <f t="shared" si="0"/>
        <v>22.77</v>
      </c>
    </row>
    <row r="11" spans="1:7" x14ac:dyDescent="0.25">
      <c r="A11" s="8">
        <v>8</v>
      </c>
      <c r="B11" s="12" t="s">
        <v>100</v>
      </c>
      <c r="C11" s="8" t="s">
        <v>3</v>
      </c>
      <c r="D11" s="8" t="s">
        <v>9</v>
      </c>
      <c r="E11" s="33">
        <v>1</v>
      </c>
      <c r="F11" s="25">
        <v>29.63</v>
      </c>
      <c r="G11" s="25">
        <f t="shared" si="0"/>
        <v>29.63</v>
      </c>
    </row>
    <row r="12" spans="1:7" ht="30" x14ac:dyDescent="0.25">
      <c r="A12" s="8">
        <v>9</v>
      </c>
      <c r="B12" s="11" t="s">
        <v>101</v>
      </c>
      <c r="C12" s="8" t="s">
        <v>3</v>
      </c>
      <c r="D12" s="8" t="s">
        <v>9</v>
      </c>
      <c r="E12" s="33">
        <v>5</v>
      </c>
      <c r="F12" s="25">
        <v>39.99</v>
      </c>
      <c r="G12" s="25">
        <f t="shared" si="0"/>
        <v>199.95000000000002</v>
      </c>
    </row>
    <row r="13" spans="1:7" ht="30" x14ac:dyDescent="0.25">
      <c r="A13" s="8">
        <v>10</v>
      </c>
      <c r="B13" s="11" t="s">
        <v>102</v>
      </c>
      <c r="C13" s="8" t="s">
        <v>3</v>
      </c>
      <c r="D13" s="8" t="s">
        <v>9</v>
      </c>
      <c r="E13" s="33">
        <v>2</v>
      </c>
      <c r="F13" s="25">
        <v>64.209999999999994</v>
      </c>
      <c r="G13" s="25">
        <f t="shared" si="0"/>
        <v>128.41999999999999</v>
      </c>
    </row>
    <row r="14" spans="1:7" x14ac:dyDescent="0.25">
      <c r="A14" s="8">
        <v>11</v>
      </c>
      <c r="B14" s="12" t="s">
        <v>103</v>
      </c>
      <c r="C14" s="8" t="s">
        <v>3</v>
      </c>
      <c r="D14" s="8" t="s">
        <v>9</v>
      </c>
      <c r="E14" s="33">
        <v>1</v>
      </c>
      <c r="F14" s="25">
        <v>30.62</v>
      </c>
      <c r="G14" s="25">
        <f t="shared" si="0"/>
        <v>30.62</v>
      </c>
    </row>
    <row r="15" spans="1:7" x14ac:dyDescent="0.25">
      <c r="A15" s="8">
        <v>12</v>
      </c>
      <c r="B15" s="12" t="s">
        <v>104</v>
      </c>
      <c r="C15" s="8" t="s">
        <v>3</v>
      </c>
      <c r="D15" s="8" t="s">
        <v>9</v>
      </c>
      <c r="E15" s="33">
        <v>1</v>
      </c>
      <c r="F15" s="25">
        <v>16</v>
      </c>
      <c r="G15" s="25">
        <f t="shared" si="0"/>
        <v>16</v>
      </c>
    </row>
    <row r="16" spans="1:7" x14ac:dyDescent="0.25">
      <c r="A16" s="8">
        <v>13</v>
      </c>
      <c r="B16" s="12" t="s">
        <v>105</v>
      </c>
      <c r="C16" s="8" t="s">
        <v>3</v>
      </c>
      <c r="D16" s="8" t="s">
        <v>9</v>
      </c>
      <c r="E16" s="33">
        <v>1</v>
      </c>
      <c r="F16" s="25">
        <v>48.5</v>
      </c>
      <c r="G16" s="25">
        <f t="shared" si="0"/>
        <v>48.5</v>
      </c>
    </row>
    <row r="17" spans="1:7" x14ac:dyDescent="0.25">
      <c r="A17" s="8">
        <v>14</v>
      </c>
      <c r="B17" s="12" t="s">
        <v>106</v>
      </c>
      <c r="C17" s="8" t="s">
        <v>3</v>
      </c>
      <c r="D17" s="8" t="s">
        <v>9</v>
      </c>
      <c r="E17" s="33">
        <v>1</v>
      </c>
      <c r="F17" s="25">
        <v>35.18</v>
      </c>
      <c r="G17" s="25">
        <f t="shared" si="0"/>
        <v>35.18</v>
      </c>
    </row>
    <row r="18" spans="1:7" x14ac:dyDescent="0.25">
      <c r="A18" s="8">
        <v>15</v>
      </c>
      <c r="B18" s="12" t="s">
        <v>107</v>
      </c>
      <c r="C18" s="8" t="s">
        <v>3</v>
      </c>
      <c r="D18" s="8" t="s">
        <v>9</v>
      </c>
      <c r="E18" s="33">
        <v>1</v>
      </c>
      <c r="F18" s="25">
        <v>59.98</v>
      </c>
      <c r="G18" s="25">
        <f t="shared" si="0"/>
        <v>59.98</v>
      </c>
    </row>
    <row r="19" spans="1:7" ht="30" x14ac:dyDescent="0.25">
      <c r="A19" s="8">
        <v>16</v>
      </c>
      <c r="B19" s="11" t="s">
        <v>108</v>
      </c>
      <c r="C19" s="8" t="s">
        <v>3</v>
      </c>
      <c r="D19" s="8" t="s">
        <v>9</v>
      </c>
      <c r="E19" s="33">
        <v>1</v>
      </c>
      <c r="F19" s="25">
        <v>26.81</v>
      </c>
      <c r="G19" s="25">
        <f t="shared" si="0"/>
        <v>26.81</v>
      </c>
    </row>
    <row r="20" spans="1:7" x14ac:dyDescent="0.25">
      <c r="A20" s="8">
        <v>17</v>
      </c>
      <c r="B20" s="12" t="s">
        <v>109</v>
      </c>
      <c r="C20" s="8" t="s">
        <v>3</v>
      </c>
      <c r="D20" s="8" t="s">
        <v>9</v>
      </c>
      <c r="E20" s="33">
        <v>1</v>
      </c>
      <c r="F20" s="25">
        <v>56.64</v>
      </c>
      <c r="G20" s="25">
        <f t="shared" si="0"/>
        <v>56.64</v>
      </c>
    </row>
    <row r="21" spans="1:7" x14ac:dyDescent="0.25">
      <c r="A21" s="8">
        <v>18</v>
      </c>
      <c r="B21" s="12" t="s">
        <v>110</v>
      </c>
      <c r="C21" s="8" t="s">
        <v>3</v>
      </c>
      <c r="D21" s="8" t="s">
        <v>9</v>
      </c>
      <c r="E21" s="33">
        <v>1</v>
      </c>
      <c r="F21" s="25">
        <v>47.03</v>
      </c>
      <c r="G21" s="25">
        <f t="shared" si="0"/>
        <v>47.03</v>
      </c>
    </row>
    <row r="22" spans="1:7" x14ac:dyDescent="0.25">
      <c r="A22" s="8">
        <v>19</v>
      </c>
      <c r="B22" s="11" t="s">
        <v>111</v>
      </c>
      <c r="C22" s="8" t="s">
        <v>3</v>
      </c>
      <c r="D22" s="8" t="s">
        <v>9</v>
      </c>
      <c r="E22" s="33">
        <v>1</v>
      </c>
      <c r="F22" s="25">
        <v>41.75</v>
      </c>
      <c r="G22" s="25">
        <f t="shared" si="0"/>
        <v>41.75</v>
      </c>
    </row>
    <row r="23" spans="1:7" x14ac:dyDescent="0.25">
      <c r="A23" s="8">
        <v>20</v>
      </c>
      <c r="B23" s="11" t="s">
        <v>112</v>
      </c>
      <c r="C23" s="8" t="s">
        <v>3</v>
      </c>
      <c r="D23" s="8" t="s">
        <v>9</v>
      </c>
      <c r="E23" s="33">
        <v>2</v>
      </c>
      <c r="F23" s="25">
        <v>47.96</v>
      </c>
      <c r="G23" s="25">
        <f t="shared" si="0"/>
        <v>95.92</v>
      </c>
    </row>
    <row r="24" spans="1:7" ht="30" x14ac:dyDescent="0.25">
      <c r="A24" s="8">
        <v>21</v>
      </c>
      <c r="B24" s="9" t="s">
        <v>113</v>
      </c>
      <c r="C24" s="8" t="s">
        <v>3</v>
      </c>
      <c r="D24" s="8" t="s">
        <v>9</v>
      </c>
      <c r="E24" s="33">
        <v>1</v>
      </c>
      <c r="F24" s="25">
        <v>51.79</v>
      </c>
      <c r="G24" s="25">
        <f t="shared" si="0"/>
        <v>51.79</v>
      </c>
    </row>
    <row r="25" spans="1:7" x14ac:dyDescent="0.25">
      <c r="A25" s="8">
        <v>22</v>
      </c>
      <c r="B25" s="11" t="s">
        <v>114</v>
      </c>
      <c r="C25" s="8" t="s">
        <v>3</v>
      </c>
      <c r="D25" s="8" t="s">
        <v>9</v>
      </c>
      <c r="E25" s="33">
        <v>1</v>
      </c>
      <c r="F25" s="25">
        <v>66.78</v>
      </c>
      <c r="G25" s="25">
        <f t="shared" si="0"/>
        <v>66.78</v>
      </c>
    </row>
    <row r="26" spans="1:7" x14ac:dyDescent="0.25">
      <c r="A26" s="5">
        <v>23</v>
      </c>
      <c r="B26" s="6" t="s">
        <v>115</v>
      </c>
      <c r="C26" s="5" t="s">
        <v>3</v>
      </c>
      <c r="D26" s="5" t="s">
        <v>9</v>
      </c>
      <c r="E26" s="34">
        <v>1</v>
      </c>
      <c r="F26" s="26">
        <v>23.23</v>
      </c>
      <c r="G26" s="26">
        <f t="shared" si="0"/>
        <v>23.23</v>
      </c>
    </row>
    <row r="27" spans="1:7" x14ac:dyDescent="0.25">
      <c r="A27" s="8">
        <v>24</v>
      </c>
      <c r="B27" s="11" t="s">
        <v>116</v>
      </c>
      <c r="C27" s="8" t="s">
        <v>3</v>
      </c>
      <c r="D27" s="8" t="s">
        <v>9</v>
      </c>
      <c r="E27" s="33">
        <v>1</v>
      </c>
      <c r="F27" s="25">
        <v>34.979999999999997</v>
      </c>
      <c r="G27" s="25">
        <f t="shared" si="0"/>
        <v>34.979999999999997</v>
      </c>
    </row>
    <row r="28" spans="1:7" x14ac:dyDescent="0.25">
      <c r="A28" s="8">
        <v>25</v>
      </c>
      <c r="B28" s="11" t="s">
        <v>117</v>
      </c>
      <c r="C28" s="8" t="s">
        <v>3</v>
      </c>
      <c r="D28" s="8" t="s">
        <v>9</v>
      </c>
      <c r="E28" s="33">
        <v>6</v>
      </c>
      <c r="F28" s="25">
        <v>34.07</v>
      </c>
      <c r="G28" s="25">
        <f t="shared" si="0"/>
        <v>204.42000000000002</v>
      </c>
    </row>
    <row r="29" spans="1:7" x14ac:dyDescent="0.25">
      <c r="A29" s="5">
        <v>26</v>
      </c>
      <c r="B29" s="19" t="s">
        <v>118</v>
      </c>
      <c r="C29" s="5" t="s">
        <v>3</v>
      </c>
      <c r="D29" s="5" t="s">
        <v>9</v>
      </c>
      <c r="E29" s="34">
        <v>1</v>
      </c>
      <c r="F29" s="26">
        <v>31.39</v>
      </c>
      <c r="G29" s="26">
        <f t="shared" si="0"/>
        <v>31.39</v>
      </c>
    </row>
    <row r="30" spans="1:7" x14ac:dyDescent="0.25">
      <c r="A30" s="43" t="s">
        <v>40</v>
      </c>
      <c r="B30" s="43"/>
      <c r="C30" s="43"/>
      <c r="D30" s="43"/>
      <c r="E30" s="43"/>
      <c r="F30" s="43"/>
      <c r="G30" s="24">
        <f>SUM(G4:G29)*2</f>
        <v>7213.7800000000016</v>
      </c>
    </row>
    <row r="31" spans="1:7" x14ac:dyDescent="0.25">
      <c r="A31" s="43" t="s">
        <v>143</v>
      </c>
      <c r="B31" s="43"/>
      <c r="C31" s="43"/>
      <c r="D31" s="43"/>
      <c r="E31" s="43"/>
      <c r="F31" s="43"/>
      <c r="G31" s="24">
        <f>G30/12</f>
        <v>601.14833333333343</v>
      </c>
    </row>
    <row r="32" spans="1:7" x14ac:dyDescent="0.25">
      <c r="A32" s="14"/>
      <c r="C32" s="14"/>
      <c r="D32" s="14"/>
      <c r="F32" s="22"/>
      <c r="G32" s="22"/>
    </row>
    <row r="33" spans="1:7" x14ac:dyDescent="0.25">
      <c r="A33" s="44" t="s">
        <v>119</v>
      </c>
      <c r="B33" s="44"/>
      <c r="C33" s="44"/>
      <c r="D33" s="44"/>
      <c r="E33" s="44"/>
      <c r="F33" s="44"/>
      <c r="G33" s="44"/>
    </row>
    <row r="34" spans="1:7" ht="30" x14ac:dyDescent="0.25">
      <c r="A34" s="1" t="s">
        <v>1</v>
      </c>
      <c r="B34" s="2" t="s">
        <v>2</v>
      </c>
      <c r="C34" s="1" t="s">
        <v>3</v>
      </c>
      <c r="D34" s="1" t="s">
        <v>4</v>
      </c>
      <c r="E34" s="3" t="s">
        <v>5</v>
      </c>
      <c r="F34" s="21" t="s">
        <v>6</v>
      </c>
      <c r="G34" s="24" t="s">
        <v>7</v>
      </c>
    </row>
    <row r="35" spans="1:7" ht="45" x14ac:dyDescent="0.25">
      <c r="A35" s="8">
        <v>1</v>
      </c>
      <c r="B35" s="11" t="s">
        <v>42</v>
      </c>
      <c r="C35" s="8" t="s">
        <v>43</v>
      </c>
      <c r="D35" s="8" t="s">
        <v>9</v>
      </c>
      <c r="E35" s="33">
        <v>1</v>
      </c>
      <c r="F35" s="25">
        <v>81.180000000000007</v>
      </c>
      <c r="G35" s="25">
        <f>E35*F35</f>
        <v>81.180000000000007</v>
      </c>
    </row>
    <row r="36" spans="1:7" ht="60" x14ac:dyDescent="0.25">
      <c r="A36" s="8">
        <v>2</v>
      </c>
      <c r="B36" s="11" t="s">
        <v>44</v>
      </c>
      <c r="C36" s="8" t="s">
        <v>3</v>
      </c>
      <c r="D36" s="8" t="s">
        <v>9</v>
      </c>
      <c r="E36" s="34">
        <v>3</v>
      </c>
      <c r="F36" s="25">
        <v>16</v>
      </c>
      <c r="G36" s="25">
        <f t="shared" ref="G36:G41" si="1">E36*F36</f>
        <v>48</v>
      </c>
    </row>
    <row r="37" spans="1:7" ht="30" x14ac:dyDescent="0.25">
      <c r="A37" s="8">
        <v>3</v>
      </c>
      <c r="B37" s="17" t="s">
        <v>45</v>
      </c>
      <c r="C37" s="15" t="s">
        <v>46</v>
      </c>
      <c r="D37" s="8" t="s">
        <v>9</v>
      </c>
      <c r="E37" s="33">
        <v>6</v>
      </c>
      <c r="F37" s="25">
        <v>30.9</v>
      </c>
      <c r="G37" s="25">
        <f t="shared" si="1"/>
        <v>185.39999999999998</v>
      </c>
    </row>
    <row r="38" spans="1:7" ht="285" x14ac:dyDescent="0.25">
      <c r="A38" s="8">
        <v>4</v>
      </c>
      <c r="B38" s="9" t="s">
        <v>47</v>
      </c>
      <c r="C38" s="8" t="s">
        <v>3</v>
      </c>
      <c r="D38" s="8" t="s">
        <v>9</v>
      </c>
      <c r="E38" s="34">
        <v>3</v>
      </c>
      <c r="F38" s="25">
        <v>3.28</v>
      </c>
      <c r="G38" s="25">
        <f t="shared" si="1"/>
        <v>9.84</v>
      </c>
    </row>
    <row r="39" spans="1:7" ht="165" x14ac:dyDescent="0.25">
      <c r="A39" s="5">
        <v>5</v>
      </c>
      <c r="B39" s="20" t="s">
        <v>48</v>
      </c>
      <c r="C39" s="5" t="s">
        <v>49</v>
      </c>
      <c r="D39" s="5" t="s">
        <v>9</v>
      </c>
      <c r="E39" s="34">
        <v>1</v>
      </c>
      <c r="F39" s="26">
        <v>13.23</v>
      </c>
      <c r="G39" s="26">
        <f t="shared" si="1"/>
        <v>13.23</v>
      </c>
    </row>
    <row r="40" spans="1:7" x14ac:dyDescent="0.25">
      <c r="A40" s="5">
        <v>6</v>
      </c>
      <c r="B40" s="6" t="s">
        <v>50</v>
      </c>
      <c r="C40" s="5" t="s">
        <v>43</v>
      </c>
      <c r="D40" s="5" t="s">
        <v>9</v>
      </c>
      <c r="E40" s="34">
        <v>1</v>
      </c>
      <c r="F40" s="26">
        <v>11.96</v>
      </c>
      <c r="G40" s="26">
        <f t="shared" si="1"/>
        <v>11.96</v>
      </c>
    </row>
    <row r="41" spans="1:7" ht="105" x14ac:dyDescent="0.25">
      <c r="A41" s="8">
        <v>7</v>
      </c>
      <c r="B41" s="11" t="s">
        <v>51</v>
      </c>
      <c r="C41" s="8" t="s">
        <v>3</v>
      </c>
      <c r="D41" s="8" t="s">
        <v>9</v>
      </c>
      <c r="E41" s="33">
        <v>1</v>
      </c>
      <c r="F41" s="25">
        <v>26.57</v>
      </c>
      <c r="G41" s="25">
        <f t="shared" si="1"/>
        <v>26.57</v>
      </c>
    </row>
    <row r="42" spans="1:7" x14ac:dyDescent="0.25">
      <c r="A42" s="43" t="s">
        <v>52</v>
      </c>
      <c r="B42" s="43"/>
      <c r="C42" s="43"/>
      <c r="D42" s="43"/>
      <c r="E42" s="43"/>
      <c r="F42" s="43"/>
      <c r="G42" s="31">
        <f>SUM(G35:G41)*2</f>
        <v>752.3599999999999</v>
      </c>
    </row>
    <row r="43" spans="1:7" x14ac:dyDescent="0.25">
      <c r="A43" s="43" t="s">
        <v>141</v>
      </c>
      <c r="B43" s="43"/>
      <c r="C43" s="43"/>
      <c r="D43" s="43"/>
      <c r="E43" s="43"/>
      <c r="F43" s="43"/>
      <c r="G43" s="31">
        <f>G42/12</f>
        <v>62.696666666666658</v>
      </c>
    </row>
    <row r="44" spans="1:7" x14ac:dyDescent="0.25">
      <c r="A44" s="14"/>
      <c r="C44" s="14"/>
      <c r="D44" s="14"/>
      <c r="F44" s="22"/>
      <c r="G44" s="22"/>
    </row>
    <row r="45" spans="1:7" x14ac:dyDescent="0.25">
      <c r="A45" s="44" t="s">
        <v>120</v>
      </c>
      <c r="B45" s="44"/>
      <c r="C45" s="44"/>
      <c r="D45" s="44"/>
      <c r="E45" s="44"/>
      <c r="F45" s="44"/>
      <c r="G45" s="44"/>
    </row>
    <row r="46" spans="1:7" ht="30" x14ac:dyDescent="0.25">
      <c r="A46" s="1" t="s">
        <v>1</v>
      </c>
      <c r="B46" s="2" t="s">
        <v>2</v>
      </c>
      <c r="C46" s="1" t="s">
        <v>3</v>
      </c>
      <c r="D46" s="1" t="s">
        <v>4</v>
      </c>
      <c r="E46" s="3" t="s">
        <v>5</v>
      </c>
      <c r="F46" s="21" t="s">
        <v>6</v>
      </c>
      <c r="G46" s="24" t="s">
        <v>7</v>
      </c>
    </row>
    <row r="47" spans="1:7" ht="240" x14ac:dyDescent="0.25">
      <c r="A47" s="8">
        <v>1</v>
      </c>
      <c r="B47" s="11" t="s">
        <v>121</v>
      </c>
      <c r="C47" s="8" t="s">
        <v>3</v>
      </c>
      <c r="D47" s="8" t="s">
        <v>9</v>
      </c>
      <c r="E47" s="33">
        <v>3</v>
      </c>
      <c r="F47" s="25">
        <v>75.28</v>
      </c>
      <c r="G47" s="25">
        <f>E47*F47</f>
        <v>225.84</v>
      </c>
    </row>
    <row r="48" spans="1:7" ht="45" x14ac:dyDescent="0.25">
      <c r="A48" s="8">
        <v>2</v>
      </c>
      <c r="B48" s="11" t="s">
        <v>55</v>
      </c>
      <c r="C48" s="8" t="s">
        <v>3</v>
      </c>
      <c r="D48" s="8" t="s">
        <v>9</v>
      </c>
      <c r="E48" s="34">
        <v>4</v>
      </c>
      <c r="F48" s="25">
        <v>40.26</v>
      </c>
      <c r="G48" s="25">
        <f t="shared" ref="G48:G50" si="2">E48*F48</f>
        <v>161.04</v>
      </c>
    </row>
    <row r="49" spans="1:7" ht="45" x14ac:dyDescent="0.25">
      <c r="A49" s="8">
        <v>3</v>
      </c>
      <c r="B49" s="11" t="s">
        <v>56</v>
      </c>
      <c r="C49" s="8" t="s">
        <v>3</v>
      </c>
      <c r="D49" s="8" t="s">
        <v>9</v>
      </c>
      <c r="E49" s="34">
        <v>2</v>
      </c>
      <c r="F49" s="25">
        <v>50.58</v>
      </c>
      <c r="G49" s="25">
        <f t="shared" si="2"/>
        <v>101.16</v>
      </c>
    </row>
    <row r="50" spans="1:7" ht="60" x14ac:dyDescent="0.25">
      <c r="A50" s="8">
        <v>4</v>
      </c>
      <c r="B50" s="9" t="s">
        <v>63</v>
      </c>
      <c r="C50" s="15" t="s">
        <v>43</v>
      </c>
      <c r="D50" s="8" t="s">
        <v>9</v>
      </c>
      <c r="E50" s="33">
        <v>6</v>
      </c>
      <c r="F50" s="25">
        <v>17.46</v>
      </c>
      <c r="G50" s="25">
        <f t="shared" si="2"/>
        <v>104.76</v>
      </c>
    </row>
    <row r="51" spans="1:7" x14ac:dyDescent="0.25">
      <c r="A51" s="43" t="s">
        <v>92</v>
      </c>
      <c r="B51" s="43"/>
      <c r="C51" s="43"/>
      <c r="D51" s="43"/>
      <c r="E51" s="43"/>
      <c r="F51" s="43"/>
      <c r="G51" s="31">
        <f>SUM(G47:G50)*2</f>
        <v>1185.5999999999999</v>
      </c>
    </row>
    <row r="52" spans="1:7" x14ac:dyDescent="0.25">
      <c r="A52" s="43" t="s">
        <v>142</v>
      </c>
      <c r="B52" s="43"/>
      <c r="C52" s="43"/>
      <c r="D52" s="43"/>
      <c r="E52" s="43"/>
      <c r="F52" s="43"/>
      <c r="G52" s="38">
        <f>G51/12</f>
        <v>98.8</v>
      </c>
    </row>
  </sheetData>
  <mergeCells count="9">
    <mergeCell ref="A52:F52"/>
    <mergeCell ref="A45:G45"/>
    <mergeCell ref="A51:F51"/>
    <mergeCell ref="A2:G2"/>
    <mergeCell ref="A30:F30"/>
    <mergeCell ref="A33:G33"/>
    <mergeCell ref="A42:F42"/>
    <mergeCell ref="A31:F31"/>
    <mergeCell ref="A43:F4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9258-29D4-420D-BC4D-3C18E46B9B14}">
  <dimension ref="A2:G19"/>
  <sheetViews>
    <sheetView topLeftCell="A13" workbookViewId="0">
      <selection activeCell="G10" activeCellId="1" sqref="G19 G10"/>
    </sheetView>
  </sheetViews>
  <sheetFormatPr defaultRowHeight="15" x14ac:dyDescent="0.25"/>
  <cols>
    <col min="1" max="1" width="7.28515625" customWidth="1"/>
    <col min="2" max="2" width="53.7109375" customWidth="1"/>
    <col min="4" max="4" width="11" bestFit="1" customWidth="1"/>
    <col min="6" max="6" width="10.5703125" customWidth="1"/>
    <col min="7" max="7" width="10.7109375" bestFit="1" customWidth="1"/>
  </cols>
  <sheetData>
    <row r="2" spans="1:7" x14ac:dyDescent="0.25">
      <c r="A2" s="44" t="s">
        <v>58</v>
      </c>
      <c r="B2" s="44"/>
      <c r="C2" s="44"/>
      <c r="D2" s="44"/>
      <c r="E2" s="44"/>
      <c r="F2" s="44"/>
      <c r="G2" s="44"/>
    </row>
    <row r="3" spans="1:7" ht="30" x14ac:dyDescent="0.25">
      <c r="A3" s="1" t="s">
        <v>1</v>
      </c>
      <c r="B3" s="2" t="s">
        <v>2</v>
      </c>
      <c r="C3" s="1" t="s">
        <v>3</v>
      </c>
      <c r="D3" s="1" t="s">
        <v>4</v>
      </c>
      <c r="E3" s="3" t="s">
        <v>5</v>
      </c>
      <c r="F3" s="4" t="s">
        <v>6</v>
      </c>
      <c r="G3" s="1" t="s">
        <v>7</v>
      </c>
    </row>
    <row r="4" spans="1:7" ht="45" x14ac:dyDescent="0.25">
      <c r="A4" s="8">
        <v>1</v>
      </c>
      <c r="B4" s="11" t="s">
        <v>42</v>
      </c>
      <c r="C4" s="8" t="s">
        <v>43</v>
      </c>
      <c r="D4" s="8" t="s">
        <v>9</v>
      </c>
      <c r="E4" s="33">
        <v>1</v>
      </c>
      <c r="F4" s="10">
        <v>81.180000000000007</v>
      </c>
      <c r="G4" s="10">
        <f>E4*F4</f>
        <v>81.180000000000007</v>
      </c>
    </row>
    <row r="5" spans="1:7" ht="30" x14ac:dyDescent="0.25">
      <c r="A5" s="8">
        <v>2</v>
      </c>
      <c r="B5" s="9" t="s">
        <v>45</v>
      </c>
      <c r="C5" s="15" t="s">
        <v>46</v>
      </c>
      <c r="D5" s="8" t="s">
        <v>9</v>
      </c>
      <c r="E5" s="33">
        <v>6</v>
      </c>
      <c r="F5" s="10">
        <v>30.9</v>
      </c>
      <c r="G5" s="10">
        <f t="shared" ref="G5:G8" si="0">E5*F5</f>
        <v>185.39999999999998</v>
      </c>
    </row>
    <row r="6" spans="1:7" ht="105" x14ac:dyDescent="0.25">
      <c r="A6" s="8">
        <v>3</v>
      </c>
      <c r="B6" s="9" t="s">
        <v>51</v>
      </c>
      <c r="C6" s="8" t="s">
        <v>3</v>
      </c>
      <c r="D6" s="8" t="s">
        <v>9</v>
      </c>
      <c r="E6" s="33">
        <v>1</v>
      </c>
      <c r="F6" s="10">
        <v>26.57</v>
      </c>
      <c r="G6" s="10">
        <f t="shared" si="0"/>
        <v>26.57</v>
      </c>
    </row>
    <row r="7" spans="1:7" ht="285" x14ac:dyDescent="0.25">
      <c r="A7" s="8">
        <v>4</v>
      </c>
      <c r="B7" s="9" t="s">
        <v>47</v>
      </c>
      <c r="C7" s="8" t="s">
        <v>3</v>
      </c>
      <c r="D7" s="8" t="s">
        <v>9</v>
      </c>
      <c r="E7" s="33">
        <v>3</v>
      </c>
      <c r="F7" s="10">
        <v>3.28</v>
      </c>
      <c r="G7" s="10">
        <f>E7*F7</f>
        <v>9.84</v>
      </c>
    </row>
    <row r="8" spans="1:7" x14ac:dyDescent="0.25">
      <c r="A8" s="5">
        <v>5</v>
      </c>
      <c r="B8" s="6" t="s">
        <v>50</v>
      </c>
      <c r="C8" s="5" t="s">
        <v>3</v>
      </c>
      <c r="D8" s="5" t="s">
        <v>9</v>
      </c>
      <c r="E8" s="34">
        <v>6</v>
      </c>
      <c r="F8" s="7">
        <v>11.96</v>
      </c>
      <c r="G8" s="7">
        <f t="shared" si="0"/>
        <v>71.760000000000005</v>
      </c>
    </row>
    <row r="9" spans="1:7" x14ac:dyDescent="0.25">
      <c r="A9" s="43" t="s">
        <v>52</v>
      </c>
      <c r="B9" s="43"/>
      <c r="C9" s="43"/>
      <c r="D9" s="43"/>
      <c r="E9" s="43"/>
      <c r="F9" s="43"/>
      <c r="G9" s="13">
        <f>SUM(G4:G8)*2</f>
        <v>749.49999999999989</v>
      </c>
    </row>
    <row r="10" spans="1:7" x14ac:dyDescent="0.25">
      <c r="A10" s="43" t="s">
        <v>141</v>
      </c>
      <c r="B10" s="43"/>
      <c r="C10" s="43"/>
      <c r="D10" s="43"/>
      <c r="E10" s="43"/>
      <c r="F10" s="43"/>
      <c r="G10" s="13">
        <f>G9/12</f>
        <v>62.458333333333321</v>
      </c>
    </row>
    <row r="11" spans="1:7" x14ac:dyDescent="0.25">
      <c r="A11" s="36"/>
      <c r="B11" s="36"/>
      <c r="C11" s="36"/>
      <c r="D11" s="36"/>
      <c r="E11" s="36"/>
      <c r="F11" s="36"/>
      <c r="G11" s="14"/>
    </row>
    <row r="12" spans="1:7" x14ac:dyDescent="0.25">
      <c r="A12" s="44" t="s">
        <v>59</v>
      </c>
      <c r="B12" s="44"/>
      <c r="C12" s="44"/>
      <c r="D12" s="44"/>
      <c r="E12" s="44"/>
      <c r="F12" s="44"/>
      <c r="G12" s="44"/>
    </row>
    <row r="13" spans="1:7" ht="30" x14ac:dyDescent="0.25">
      <c r="A13" s="1" t="s">
        <v>1</v>
      </c>
      <c r="B13" s="2" t="s">
        <v>2</v>
      </c>
      <c r="C13" s="1" t="s">
        <v>3</v>
      </c>
      <c r="D13" s="1" t="s">
        <v>4</v>
      </c>
      <c r="E13" s="3" t="s">
        <v>5</v>
      </c>
      <c r="F13" s="4" t="s">
        <v>6</v>
      </c>
      <c r="G13" s="1" t="s">
        <v>7</v>
      </c>
    </row>
    <row r="14" spans="1:7" ht="225" x14ac:dyDescent="0.25">
      <c r="A14" s="8">
        <v>1</v>
      </c>
      <c r="B14" s="11" t="s">
        <v>54</v>
      </c>
      <c r="C14" s="8" t="s">
        <v>3</v>
      </c>
      <c r="D14" s="8" t="s">
        <v>9</v>
      </c>
      <c r="E14" s="33">
        <v>3</v>
      </c>
      <c r="F14" s="10">
        <v>75.28</v>
      </c>
      <c r="G14" s="10">
        <f>E14*F14</f>
        <v>225.84</v>
      </c>
    </row>
    <row r="15" spans="1:7" ht="45" x14ac:dyDescent="0.25">
      <c r="A15" s="8">
        <v>2</v>
      </c>
      <c r="B15" s="11" t="s">
        <v>60</v>
      </c>
      <c r="C15" s="8" t="s">
        <v>3</v>
      </c>
      <c r="D15" s="8" t="s">
        <v>9</v>
      </c>
      <c r="E15" s="34">
        <v>4</v>
      </c>
      <c r="F15" s="10">
        <v>40.26</v>
      </c>
      <c r="G15" s="10">
        <f t="shared" ref="G15:G17" si="1">E15*F15</f>
        <v>161.04</v>
      </c>
    </row>
    <row r="16" spans="1:7" ht="45" x14ac:dyDescent="0.25">
      <c r="A16" s="8">
        <v>3</v>
      </c>
      <c r="B16" s="9" t="s">
        <v>56</v>
      </c>
      <c r="C16" s="8" t="s">
        <v>3</v>
      </c>
      <c r="D16" s="8" t="s">
        <v>9</v>
      </c>
      <c r="E16" s="34">
        <v>2</v>
      </c>
      <c r="F16" s="8">
        <v>50.58</v>
      </c>
      <c r="G16" s="10">
        <f t="shared" si="1"/>
        <v>101.16</v>
      </c>
    </row>
    <row r="17" spans="1:7" ht="60" x14ac:dyDescent="0.25">
      <c r="A17" s="8">
        <v>4</v>
      </c>
      <c r="B17" s="9" t="s">
        <v>57</v>
      </c>
      <c r="C17" s="15" t="s">
        <v>43</v>
      </c>
      <c r="D17" s="8" t="s">
        <v>9</v>
      </c>
      <c r="E17" s="33">
        <v>6</v>
      </c>
      <c r="F17" s="8">
        <v>17.46</v>
      </c>
      <c r="G17" s="10">
        <f t="shared" si="1"/>
        <v>104.76</v>
      </c>
    </row>
    <row r="18" spans="1:7" x14ac:dyDescent="0.25">
      <c r="A18" s="43" t="s">
        <v>92</v>
      </c>
      <c r="B18" s="43"/>
      <c r="C18" s="43"/>
      <c r="D18" s="43"/>
      <c r="E18" s="43"/>
      <c r="F18" s="43"/>
      <c r="G18" s="37">
        <f>SUM(G14:G17)*2</f>
        <v>1185.5999999999999</v>
      </c>
    </row>
    <row r="19" spans="1:7" x14ac:dyDescent="0.25">
      <c r="A19" s="42" t="s">
        <v>142</v>
      </c>
      <c r="B19" s="42"/>
      <c r="C19" s="42"/>
      <c r="D19" s="42"/>
      <c r="E19" s="42"/>
      <c r="F19" s="42"/>
      <c r="G19" s="37">
        <f>G18/12</f>
        <v>98.8</v>
      </c>
    </row>
  </sheetData>
  <mergeCells count="6">
    <mergeCell ref="A19:F19"/>
    <mergeCell ref="A18:F18"/>
    <mergeCell ref="A2:G2"/>
    <mergeCell ref="A9:F9"/>
    <mergeCell ref="A12:G12"/>
    <mergeCell ref="A10:F1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1FDC-09B8-4716-84FF-B52A71D1346C}">
  <sheetPr>
    <pageSetUpPr fitToPage="1"/>
  </sheetPr>
  <dimension ref="A2:I56"/>
  <sheetViews>
    <sheetView tabSelected="1" topLeftCell="A46" workbookViewId="0">
      <selection activeCell="L51" sqref="L51"/>
    </sheetView>
  </sheetViews>
  <sheetFormatPr defaultRowHeight="15" x14ac:dyDescent="0.25"/>
  <cols>
    <col min="1" max="1" width="5.140625" customWidth="1"/>
    <col min="2" max="2" width="55.42578125" customWidth="1"/>
    <col min="4" max="4" width="11" bestFit="1" customWidth="1"/>
    <col min="6" max="6" width="10.85546875" customWidth="1"/>
    <col min="7" max="7" width="10.7109375" bestFit="1" customWidth="1"/>
    <col min="9" max="9" width="10.7109375" bestFit="1" customWidth="1"/>
  </cols>
  <sheetData>
    <row r="2" spans="1:7" x14ac:dyDescent="0.25">
      <c r="A2" s="44" t="s">
        <v>0</v>
      </c>
      <c r="B2" s="44"/>
      <c r="C2" s="44"/>
      <c r="D2" s="44"/>
      <c r="E2" s="44"/>
      <c r="F2" s="44"/>
      <c r="G2" s="44"/>
    </row>
    <row r="3" spans="1:7" ht="30" x14ac:dyDescent="0.25">
      <c r="A3" s="1" t="s">
        <v>1</v>
      </c>
      <c r="B3" s="2" t="s">
        <v>2</v>
      </c>
      <c r="C3" s="1" t="s">
        <v>3</v>
      </c>
      <c r="D3" s="1" t="s">
        <v>4</v>
      </c>
      <c r="E3" s="3" t="s">
        <v>5</v>
      </c>
      <c r="F3" s="4" t="s">
        <v>6</v>
      </c>
      <c r="G3" s="1" t="s">
        <v>7</v>
      </c>
    </row>
    <row r="4" spans="1:7" x14ac:dyDescent="0.25">
      <c r="A4" s="5">
        <v>1</v>
      </c>
      <c r="B4" s="6" t="s">
        <v>8</v>
      </c>
      <c r="C4" s="5" t="s">
        <v>3</v>
      </c>
      <c r="D4" s="5" t="s">
        <v>9</v>
      </c>
      <c r="E4" s="34">
        <v>5</v>
      </c>
      <c r="F4" s="7">
        <v>16.61</v>
      </c>
      <c r="G4" s="7">
        <f>E4*F4</f>
        <v>83.05</v>
      </c>
    </row>
    <row r="5" spans="1:7" ht="30" x14ac:dyDescent="0.25">
      <c r="A5" s="8">
        <v>2</v>
      </c>
      <c r="B5" s="9" t="s">
        <v>10</v>
      </c>
      <c r="C5" s="8" t="s">
        <v>3</v>
      </c>
      <c r="D5" s="8" t="s">
        <v>9</v>
      </c>
      <c r="E5" s="33">
        <v>2</v>
      </c>
      <c r="F5" s="10">
        <v>22</v>
      </c>
      <c r="G5" s="10">
        <f t="shared" ref="G5:G32" si="0">E5*F5</f>
        <v>44</v>
      </c>
    </row>
    <row r="6" spans="1:7" ht="30" x14ac:dyDescent="0.25">
      <c r="A6" s="8">
        <v>3</v>
      </c>
      <c r="B6" s="11" t="s">
        <v>11</v>
      </c>
      <c r="C6" s="8" t="s">
        <v>3</v>
      </c>
      <c r="D6" s="8" t="s">
        <v>9</v>
      </c>
      <c r="E6" s="33">
        <v>2</v>
      </c>
      <c r="F6" s="10">
        <v>12.07</v>
      </c>
      <c r="G6" s="10">
        <f t="shared" si="0"/>
        <v>24.14</v>
      </c>
    </row>
    <row r="7" spans="1:7" ht="60" x14ac:dyDescent="0.25">
      <c r="A7" s="8">
        <v>4</v>
      </c>
      <c r="B7" s="11" t="s">
        <v>12</v>
      </c>
      <c r="C7" s="8" t="s">
        <v>3</v>
      </c>
      <c r="D7" s="8" t="s">
        <v>9</v>
      </c>
      <c r="E7" s="33">
        <v>4</v>
      </c>
      <c r="F7" s="10">
        <v>12.81</v>
      </c>
      <c r="G7" s="10">
        <f t="shared" si="0"/>
        <v>51.24</v>
      </c>
    </row>
    <row r="8" spans="1:7" ht="60" x14ac:dyDescent="0.25">
      <c r="A8" s="8">
        <v>5</v>
      </c>
      <c r="B8" s="11" t="s">
        <v>13</v>
      </c>
      <c r="C8" s="8" t="s">
        <v>3</v>
      </c>
      <c r="D8" s="8" t="s">
        <v>9</v>
      </c>
      <c r="E8" s="34">
        <v>1</v>
      </c>
      <c r="F8" s="10">
        <v>400.49</v>
      </c>
      <c r="G8" s="10">
        <f t="shared" si="0"/>
        <v>400.49</v>
      </c>
    </row>
    <row r="9" spans="1:7" x14ac:dyDescent="0.25">
      <c r="A9" s="8">
        <v>6</v>
      </c>
      <c r="B9" s="9" t="s">
        <v>14</v>
      </c>
      <c r="C9" s="8" t="s">
        <v>3</v>
      </c>
      <c r="D9" s="8" t="s">
        <v>9</v>
      </c>
      <c r="E9" s="33">
        <v>2</v>
      </c>
      <c r="F9" s="10">
        <v>37.46</v>
      </c>
      <c r="G9" s="10">
        <f t="shared" si="0"/>
        <v>74.92</v>
      </c>
    </row>
    <row r="10" spans="1:7" ht="30" x14ac:dyDescent="0.25">
      <c r="A10" s="8">
        <v>7</v>
      </c>
      <c r="B10" s="9" t="s">
        <v>15</v>
      </c>
      <c r="C10" s="8" t="s">
        <v>3</v>
      </c>
      <c r="D10" s="8" t="s">
        <v>9</v>
      </c>
      <c r="E10" s="33">
        <v>5</v>
      </c>
      <c r="F10" s="10">
        <v>10.45</v>
      </c>
      <c r="G10" s="10">
        <f t="shared" si="0"/>
        <v>52.25</v>
      </c>
    </row>
    <row r="11" spans="1:7" ht="45" x14ac:dyDescent="0.25">
      <c r="A11" s="8">
        <v>8</v>
      </c>
      <c r="B11" s="11" t="s">
        <v>16</v>
      </c>
      <c r="C11" s="8" t="s">
        <v>3</v>
      </c>
      <c r="D11" s="8" t="s">
        <v>9</v>
      </c>
      <c r="E11" s="33">
        <v>10</v>
      </c>
      <c r="F11" s="10">
        <v>0.8</v>
      </c>
      <c r="G11" s="10">
        <f t="shared" si="0"/>
        <v>8</v>
      </c>
    </row>
    <row r="12" spans="1:7" ht="45" x14ac:dyDescent="0.25">
      <c r="A12" s="8">
        <v>9</v>
      </c>
      <c r="B12" s="11" t="s">
        <v>17</v>
      </c>
      <c r="C12" s="8" t="s">
        <v>3</v>
      </c>
      <c r="D12" s="8" t="s">
        <v>9</v>
      </c>
      <c r="E12" s="33">
        <v>10</v>
      </c>
      <c r="F12" s="10">
        <v>1.07</v>
      </c>
      <c r="G12" s="10">
        <f t="shared" si="0"/>
        <v>10.700000000000001</v>
      </c>
    </row>
    <row r="13" spans="1:7" ht="45" x14ac:dyDescent="0.25">
      <c r="A13" s="8">
        <v>10</v>
      </c>
      <c r="B13" s="11" t="s">
        <v>18</v>
      </c>
      <c r="C13" s="8" t="s">
        <v>3</v>
      </c>
      <c r="D13" s="8" t="s">
        <v>9</v>
      </c>
      <c r="E13" s="33">
        <v>10</v>
      </c>
      <c r="F13" s="10">
        <v>1.86</v>
      </c>
      <c r="G13" s="10">
        <f t="shared" si="0"/>
        <v>18.600000000000001</v>
      </c>
    </row>
    <row r="14" spans="1:7" ht="45" x14ac:dyDescent="0.25">
      <c r="A14" s="8">
        <v>11</v>
      </c>
      <c r="B14" s="11" t="s">
        <v>19</v>
      </c>
      <c r="C14" s="8" t="s">
        <v>3</v>
      </c>
      <c r="D14" s="8" t="s">
        <v>9</v>
      </c>
      <c r="E14" s="33">
        <v>10</v>
      </c>
      <c r="F14" s="10">
        <v>1.5</v>
      </c>
      <c r="G14" s="10">
        <f t="shared" si="0"/>
        <v>15</v>
      </c>
    </row>
    <row r="15" spans="1:7" ht="45" x14ac:dyDescent="0.25">
      <c r="A15" s="8">
        <v>12</v>
      </c>
      <c r="B15" s="9" t="s">
        <v>20</v>
      </c>
      <c r="C15" s="8" t="s">
        <v>3</v>
      </c>
      <c r="D15" s="8" t="s">
        <v>9</v>
      </c>
      <c r="E15" s="33">
        <v>1</v>
      </c>
      <c r="F15" s="10">
        <v>166.58</v>
      </c>
      <c r="G15" s="10">
        <f t="shared" si="0"/>
        <v>166.58</v>
      </c>
    </row>
    <row r="16" spans="1:7" ht="30" x14ac:dyDescent="0.25">
      <c r="A16" s="8">
        <v>13</v>
      </c>
      <c r="B16" s="11" t="s">
        <v>21</v>
      </c>
      <c r="C16" s="8" t="s">
        <v>3</v>
      </c>
      <c r="D16" s="8" t="s">
        <v>9</v>
      </c>
      <c r="E16" s="33">
        <v>6</v>
      </c>
      <c r="F16" s="10">
        <v>10.38</v>
      </c>
      <c r="G16" s="10">
        <f t="shared" si="0"/>
        <v>62.28</v>
      </c>
    </row>
    <row r="17" spans="1:7" ht="30" x14ac:dyDescent="0.25">
      <c r="A17" s="8">
        <v>14</v>
      </c>
      <c r="B17" s="11" t="s">
        <v>22</v>
      </c>
      <c r="C17" s="8" t="s">
        <v>3</v>
      </c>
      <c r="D17" s="8" t="s">
        <v>9</v>
      </c>
      <c r="E17" s="33">
        <v>6</v>
      </c>
      <c r="F17" s="10">
        <v>56.41</v>
      </c>
      <c r="G17" s="10">
        <f t="shared" si="0"/>
        <v>338.46</v>
      </c>
    </row>
    <row r="18" spans="1:7" x14ac:dyDescent="0.25">
      <c r="A18" s="8">
        <v>15</v>
      </c>
      <c r="B18" s="12" t="s">
        <v>23</v>
      </c>
      <c r="C18" s="8" t="s">
        <v>3</v>
      </c>
      <c r="D18" s="8" t="s">
        <v>9</v>
      </c>
      <c r="E18" s="33">
        <v>6</v>
      </c>
      <c r="F18" s="10">
        <v>2.12</v>
      </c>
      <c r="G18" s="10">
        <f t="shared" si="0"/>
        <v>12.72</v>
      </c>
    </row>
    <row r="19" spans="1:7" x14ac:dyDescent="0.25">
      <c r="A19" s="8">
        <v>16</v>
      </c>
      <c r="B19" s="12" t="s">
        <v>24</v>
      </c>
      <c r="C19" s="8" t="s">
        <v>3</v>
      </c>
      <c r="D19" s="8" t="s">
        <v>9</v>
      </c>
      <c r="E19" s="33">
        <v>6</v>
      </c>
      <c r="F19" s="10">
        <v>14.13</v>
      </c>
      <c r="G19" s="10">
        <f t="shared" si="0"/>
        <v>84.78</v>
      </c>
    </row>
    <row r="20" spans="1:7" x14ac:dyDescent="0.25">
      <c r="A20" s="8">
        <v>17</v>
      </c>
      <c r="B20" s="12" t="s">
        <v>25</v>
      </c>
      <c r="C20" s="8" t="s">
        <v>3</v>
      </c>
      <c r="D20" s="8" t="s">
        <v>9</v>
      </c>
      <c r="E20" s="33">
        <v>6</v>
      </c>
      <c r="F20" s="10">
        <v>16.07</v>
      </c>
      <c r="G20" s="10">
        <f t="shared" si="0"/>
        <v>96.42</v>
      </c>
    </row>
    <row r="21" spans="1:7" ht="60" x14ac:dyDescent="0.25">
      <c r="A21" s="8">
        <v>18</v>
      </c>
      <c r="B21" s="11" t="s">
        <v>26</v>
      </c>
      <c r="C21" s="8" t="s">
        <v>3</v>
      </c>
      <c r="D21" s="8" t="s">
        <v>9</v>
      </c>
      <c r="E21" s="33">
        <v>1</v>
      </c>
      <c r="F21" s="10">
        <v>58.16</v>
      </c>
      <c r="G21" s="10">
        <f t="shared" si="0"/>
        <v>58.16</v>
      </c>
    </row>
    <row r="22" spans="1:7" ht="105" x14ac:dyDescent="0.25">
      <c r="A22" s="8">
        <v>19</v>
      </c>
      <c r="B22" s="11" t="s">
        <v>27</v>
      </c>
      <c r="C22" s="8" t="s">
        <v>3</v>
      </c>
      <c r="D22" s="8" t="s">
        <v>9</v>
      </c>
      <c r="E22" s="33">
        <v>1</v>
      </c>
      <c r="F22" s="10">
        <v>40.630000000000003</v>
      </c>
      <c r="G22" s="10">
        <f t="shared" si="0"/>
        <v>40.630000000000003</v>
      </c>
    </row>
    <row r="23" spans="1:7" ht="60" x14ac:dyDescent="0.25">
      <c r="A23" s="8">
        <v>20</v>
      </c>
      <c r="B23" s="9" t="s">
        <v>28</v>
      </c>
      <c r="C23" s="8" t="s">
        <v>3</v>
      </c>
      <c r="D23" s="8" t="s">
        <v>9</v>
      </c>
      <c r="E23" s="33">
        <v>3</v>
      </c>
      <c r="F23" s="10">
        <v>53.73</v>
      </c>
      <c r="G23" s="10">
        <f t="shared" si="0"/>
        <v>161.19</v>
      </c>
    </row>
    <row r="24" spans="1:7" ht="75" x14ac:dyDescent="0.25">
      <c r="A24" s="8">
        <v>21</v>
      </c>
      <c r="B24" s="11" t="s">
        <v>29</v>
      </c>
      <c r="C24" s="8" t="s">
        <v>3</v>
      </c>
      <c r="D24" s="8" t="s">
        <v>9</v>
      </c>
      <c r="E24" s="33">
        <v>1</v>
      </c>
      <c r="F24" s="10">
        <v>237.12</v>
      </c>
      <c r="G24" s="10">
        <f t="shared" si="0"/>
        <v>237.12</v>
      </c>
    </row>
    <row r="25" spans="1:7" x14ac:dyDescent="0.25">
      <c r="A25" s="5">
        <v>22</v>
      </c>
      <c r="B25" s="6" t="s">
        <v>30</v>
      </c>
      <c r="C25" s="5" t="s">
        <v>3</v>
      </c>
      <c r="D25" s="5" t="s">
        <v>9</v>
      </c>
      <c r="E25" s="34">
        <v>3</v>
      </c>
      <c r="F25" s="7">
        <v>71.040000000000006</v>
      </c>
      <c r="G25" s="7">
        <f t="shared" si="0"/>
        <v>213.12</v>
      </c>
    </row>
    <row r="26" spans="1:7" ht="30" x14ac:dyDescent="0.25">
      <c r="A26" s="5">
        <v>23</v>
      </c>
      <c r="B26" s="6" t="s">
        <v>31</v>
      </c>
      <c r="C26" s="5" t="s">
        <v>3</v>
      </c>
      <c r="D26" s="5" t="s">
        <v>9</v>
      </c>
      <c r="E26" s="34">
        <v>1</v>
      </c>
      <c r="F26" s="7">
        <v>63.18</v>
      </c>
      <c r="G26" s="7">
        <f t="shared" si="0"/>
        <v>63.18</v>
      </c>
    </row>
    <row r="27" spans="1:7" x14ac:dyDescent="0.25">
      <c r="A27" s="8">
        <v>24</v>
      </c>
      <c r="B27" s="11" t="s">
        <v>32</v>
      </c>
      <c r="C27" s="8" t="s">
        <v>3</v>
      </c>
      <c r="D27" s="8" t="s">
        <v>9</v>
      </c>
      <c r="E27" s="33">
        <v>1</v>
      </c>
      <c r="F27" s="10">
        <v>84.01</v>
      </c>
      <c r="G27" s="10">
        <f t="shared" si="0"/>
        <v>84.01</v>
      </c>
    </row>
    <row r="28" spans="1:7" x14ac:dyDescent="0.25">
      <c r="A28" s="8">
        <v>25</v>
      </c>
      <c r="B28" s="9" t="s">
        <v>33</v>
      </c>
      <c r="C28" s="8" t="s">
        <v>3</v>
      </c>
      <c r="D28" s="8" t="s">
        <v>9</v>
      </c>
      <c r="E28" s="33">
        <v>1</v>
      </c>
      <c r="F28" s="10">
        <v>63.63</v>
      </c>
      <c r="G28" s="10">
        <f t="shared" si="0"/>
        <v>63.63</v>
      </c>
    </row>
    <row r="29" spans="1:7" x14ac:dyDescent="0.25">
      <c r="A29" s="8">
        <v>26</v>
      </c>
      <c r="B29" s="11" t="s">
        <v>34</v>
      </c>
      <c r="C29" s="8" t="s">
        <v>3</v>
      </c>
      <c r="D29" s="8" t="s">
        <v>9</v>
      </c>
      <c r="E29" s="33">
        <v>1</v>
      </c>
      <c r="F29" s="10">
        <v>70.17</v>
      </c>
      <c r="G29" s="10">
        <f t="shared" si="0"/>
        <v>70.17</v>
      </c>
    </row>
    <row r="30" spans="1:7" x14ac:dyDescent="0.25">
      <c r="A30" s="8">
        <v>27</v>
      </c>
      <c r="B30" s="12" t="s">
        <v>37</v>
      </c>
      <c r="C30" s="8" t="s">
        <v>3</v>
      </c>
      <c r="D30" s="8" t="s">
        <v>9</v>
      </c>
      <c r="E30" s="34">
        <v>1</v>
      </c>
      <c r="F30" s="10">
        <v>129.26</v>
      </c>
      <c r="G30" s="10">
        <f t="shared" si="0"/>
        <v>129.26</v>
      </c>
    </row>
    <row r="31" spans="1:7" x14ac:dyDescent="0.25">
      <c r="A31" s="8">
        <v>28</v>
      </c>
      <c r="B31" s="12" t="s">
        <v>38</v>
      </c>
      <c r="C31" s="8" t="s">
        <v>3</v>
      </c>
      <c r="D31" s="8" t="s">
        <v>9</v>
      </c>
      <c r="E31" s="33">
        <v>1</v>
      </c>
      <c r="F31" s="10">
        <v>56.64</v>
      </c>
      <c r="G31" s="10">
        <f t="shared" si="0"/>
        <v>56.64</v>
      </c>
    </row>
    <row r="32" spans="1:7" x14ac:dyDescent="0.25">
      <c r="A32" s="8">
        <v>29</v>
      </c>
      <c r="B32" s="12" t="s">
        <v>39</v>
      </c>
      <c r="C32" s="8" t="s">
        <v>3</v>
      </c>
      <c r="D32" s="8" t="s">
        <v>9</v>
      </c>
      <c r="E32" s="33">
        <v>1</v>
      </c>
      <c r="F32" s="10">
        <v>57.96</v>
      </c>
      <c r="G32" s="10">
        <f t="shared" si="0"/>
        <v>57.96</v>
      </c>
    </row>
    <row r="33" spans="1:9" ht="30" x14ac:dyDescent="0.25">
      <c r="A33" s="8">
        <v>30</v>
      </c>
      <c r="B33" s="9" t="s">
        <v>35</v>
      </c>
      <c r="C33" s="8" t="s">
        <v>3</v>
      </c>
      <c r="D33" s="8" t="s">
        <v>36</v>
      </c>
      <c r="E33" s="33">
        <v>1</v>
      </c>
      <c r="F33" s="10">
        <v>73.45</v>
      </c>
      <c r="G33" s="10">
        <f>E33*F33</f>
        <v>73.45</v>
      </c>
    </row>
    <row r="34" spans="1:9" x14ac:dyDescent="0.25">
      <c r="A34" s="43" t="s">
        <v>145</v>
      </c>
      <c r="B34" s="43"/>
      <c r="C34" s="43"/>
      <c r="D34" s="43"/>
      <c r="E34" s="43"/>
      <c r="F34" s="43"/>
      <c r="G34" s="13">
        <f>((SUM(G4:G32)*2)+G33)</f>
        <v>5630.85</v>
      </c>
      <c r="I34" s="30"/>
    </row>
    <row r="35" spans="1:9" x14ac:dyDescent="0.25">
      <c r="A35" s="43" t="s">
        <v>144</v>
      </c>
      <c r="B35" s="43"/>
      <c r="C35" s="43"/>
      <c r="D35" s="43"/>
      <c r="E35" s="43"/>
      <c r="F35" s="43"/>
      <c r="G35" s="13">
        <f>G34/12</f>
        <v>469.23750000000001</v>
      </c>
      <c r="I35" s="30"/>
    </row>
    <row r="36" spans="1:9" x14ac:dyDescent="0.25">
      <c r="A36" s="14"/>
      <c r="C36" s="14"/>
      <c r="D36" s="14"/>
      <c r="F36" s="14"/>
      <c r="G36" s="14"/>
    </row>
    <row r="37" spans="1:9" x14ac:dyDescent="0.25">
      <c r="A37" s="44" t="s">
        <v>41</v>
      </c>
      <c r="B37" s="44"/>
      <c r="C37" s="44"/>
      <c r="D37" s="44"/>
      <c r="E37" s="44"/>
      <c r="F37" s="44"/>
      <c r="G37" s="44"/>
    </row>
    <row r="38" spans="1:9" ht="30" x14ac:dyDescent="0.25">
      <c r="A38" s="1" t="s">
        <v>1</v>
      </c>
      <c r="B38" s="2" t="s">
        <v>2</v>
      </c>
      <c r="C38" s="1" t="s">
        <v>3</v>
      </c>
      <c r="D38" s="1" t="s">
        <v>4</v>
      </c>
      <c r="E38" s="3" t="s">
        <v>5</v>
      </c>
      <c r="F38" s="4" t="s">
        <v>6</v>
      </c>
      <c r="G38" s="1" t="s">
        <v>7</v>
      </c>
    </row>
    <row r="39" spans="1:9" ht="45" x14ac:dyDescent="0.25">
      <c r="A39" s="8">
        <v>1</v>
      </c>
      <c r="B39" s="11" t="s">
        <v>42</v>
      </c>
      <c r="C39" s="8" t="s">
        <v>43</v>
      </c>
      <c r="D39" s="8" t="s">
        <v>9</v>
      </c>
      <c r="E39" s="33">
        <v>1</v>
      </c>
      <c r="F39" s="10">
        <v>81.180000000000007</v>
      </c>
      <c r="G39" s="10">
        <f>E39*F39</f>
        <v>81.180000000000007</v>
      </c>
    </row>
    <row r="40" spans="1:9" ht="60" x14ac:dyDescent="0.25">
      <c r="A40" s="8">
        <v>2</v>
      </c>
      <c r="B40" s="11" t="s">
        <v>44</v>
      </c>
      <c r="C40" s="8" t="s">
        <v>3</v>
      </c>
      <c r="D40" s="8" t="s">
        <v>9</v>
      </c>
      <c r="E40" s="34">
        <v>3</v>
      </c>
      <c r="F40" s="10">
        <v>16</v>
      </c>
      <c r="G40" s="10">
        <f t="shared" ref="G40:G45" si="1">E40*F40</f>
        <v>48</v>
      </c>
    </row>
    <row r="41" spans="1:9" ht="30" x14ac:dyDescent="0.25">
      <c r="A41" s="8">
        <v>3</v>
      </c>
      <c r="B41" s="9" t="s">
        <v>45</v>
      </c>
      <c r="C41" s="15" t="s">
        <v>46</v>
      </c>
      <c r="D41" s="8" t="s">
        <v>9</v>
      </c>
      <c r="E41" s="33">
        <v>6</v>
      </c>
      <c r="F41" s="10">
        <v>30.9</v>
      </c>
      <c r="G41" s="10">
        <f t="shared" si="1"/>
        <v>185.39999999999998</v>
      </c>
    </row>
    <row r="42" spans="1:9" ht="270" x14ac:dyDescent="0.25">
      <c r="A42" s="8">
        <v>4</v>
      </c>
      <c r="B42" s="9" t="s">
        <v>47</v>
      </c>
      <c r="C42" s="8" t="s">
        <v>3</v>
      </c>
      <c r="D42" s="8" t="s">
        <v>9</v>
      </c>
      <c r="E42" s="34">
        <v>3</v>
      </c>
      <c r="F42" s="10">
        <v>3.28</v>
      </c>
      <c r="G42" s="10">
        <f t="shared" si="1"/>
        <v>9.84</v>
      </c>
    </row>
    <row r="43" spans="1:9" ht="150" x14ac:dyDescent="0.25">
      <c r="A43" s="8">
        <v>5</v>
      </c>
      <c r="B43" s="9" t="s">
        <v>48</v>
      </c>
      <c r="C43" s="8" t="s">
        <v>49</v>
      </c>
      <c r="D43" s="8" t="s">
        <v>9</v>
      </c>
      <c r="E43" s="33">
        <v>1</v>
      </c>
      <c r="F43" s="10">
        <v>13.23</v>
      </c>
      <c r="G43" s="10">
        <f t="shared" si="1"/>
        <v>13.23</v>
      </c>
    </row>
    <row r="44" spans="1:9" x14ac:dyDescent="0.25">
      <c r="A44" s="8">
        <v>6</v>
      </c>
      <c r="B44" s="11" t="s">
        <v>50</v>
      </c>
      <c r="C44" s="8" t="s">
        <v>43</v>
      </c>
      <c r="D44" s="8" t="s">
        <v>9</v>
      </c>
      <c r="E44" s="33">
        <v>3</v>
      </c>
      <c r="F44" s="10">
        <v>11.96</v>
      </c>
      <c r="G44" s="10">
        <f t="shared" si="1"/>
        <v>35.880000000000003</v>
      </c>
    </row>
    <row r="45" spans="1:9" ht="105" x14ac:dyDescent="0.25">
      <c r="A45" s="8">
        <v>7</v>
      </c>
      <c r="B45" s="11" t="s">
        <v>51</v>
      </c>
      <c r="C45" s="8" t="s">
        <v>3</v>
      </c>
      <c r="D45" s="8" t="s">
        <v>9</v>
      </c>
      <c r="E45" s="33">
        <v>1</v>
      </c>
      <c r="F45" s="10">
        <v>26.57</v>
      </c>
      <c r="G45" s="10">
        <f t="shared" si="1"/>
        <v>26.57</v>
      </c>
    </row>
    <row r="46" spans="1:9" x14ac:dyDescent="0.25">
      <c r="A46" s="43" t="s">
        <v>136</v>
      </c>
      <c r="B46" s="43"/>
      <c r="C46" s="43"/>
      <c r="D46" s="43"/>
      <c r="E46" s="43"/>
      <c r="F46" s="43"/>
      <c r="G46" s="13">
        <f>SUM(G39:G45)*2</f>
        <v>800.19999999999993</v>
      </c>
    </row>
    <row r="47" spans="1:9" x14ac:dyDescent="0.25">
      <c r="A47" s="43" t="s">
        <v>140</v>
      </c>
      <c r="B47" s="43"/>
      <c r="C47" s="43"/>
      <c r="D47" s="43"/>
      <c r="E47" s="43"/>
      <c r="F47" s="43"/>
      <c r="G47" s="13">
        <f>G46/12</f>
        <v>66.683333333333323</v>
      </c>
    </row>
    <row r="48" spans="1:9" x14ac:dyDescent="0.25">
      <c r="A48" s="14"/>
      <c r="C48" s="14"/>
      <c r="D48" s="14"/>
      <c r="F48" s="14"/>
      <c r="G48" s="14"/>
    </row>
    <row r="49" spans="1:7" x14ac:dyDescent="0.25">
      <c r="A49" s="44" t="s">
        <v>53</v>
      </c>
      <c r="B49" s="44"/>
      <c r="C49" s="44"/>
      <c r="D49" s="44"/>
      <c r="E49" s="44"/>
      <c r="F49" s="44"/>
      <c r="G49" s="44"/>
    </row>
    <row r="50" spans="1:7" ht="30" x14ac:dyDescent="0.25">
      <c r="A50" s="1" t="s">
        <v>1</v>
      </c>
      <c r="B50" s="2" t="s">
        <v>2</v>
      </c>
      <c r="C50" s="1" t="s">
        <v>3</v>
      </c>
      <c r="D50" s="1" t="s">
        <v>4</v>
      </c>
      <c r="E50" s="3" t="s">
        <v>5</v>
      </c>
      <c r="F50" s="4" t="s">
        <v>6</v>
      </c>
      <c r="G50" s="1" t="s">
        <v>7</v>
      </c>
    </row>
    <row r="51" spans="1:7" ht="210" x14ac:dyDescent="0.25">
      <c r="A51" s="8">
        <v>1</v>
      </c>
      <c r="B51" s="9" t="s">
        <v>54</v>
      </c>
      <c r="C51" s="8" t="s">
        <v>3</v>
      </c>
      <c r="D51" s="8" t="s">
        <v>9</v>
      </c>
      <c r="E51" s="33">
        <v>3</v>
      </c>
      <c r="F51" s="10">
        <v>75.28</v>
      </c>
      <c r="G51" s="10">
        <f>E51*F51</f>
        <v>225.84</v>
      </c>
    </row>
    <row r="52" spans="1:7" ht="45" x14ac:dyDescent="0.25">
      <c r="A52" s="8">
        <v>2</v>
      </c>
      <c r="B52" s="9" t="s">
        <v>55</v>
      </c>
      <c r="C52" s="8" t="s">
        <v>3</v>
      </c>
      <c r="D52" s="8" t="s">
        <v>9</v>
      </c>
      <c r="E52" s="34">
        <v>4</v>
      </c>
      <c r="F52" s="10">
        <v>40.26</v>
      </c>
      <c r="G52" s="10">
        <f t="shared" ref="G52:G54" si="2">E52*F52</f>
        <v>161.04</v>
      </c>
    </row>
    <row r="53" spans="1:7" ht="45" x14ac:dyDescent="0.25">
      <c r="A53" s="8">
        <v>3</v>
      </c>
      <c r="B53" s="9" t="s">
        <v>56</v>
      </c>
      <c r="C53" s="8" t="s">
        <v>3</v>
      </c>
      <c r="D53" s="8" t="s">
        <v>9</v>
      </c>
      <c r="E53" s="34">
        <v>2</v>
      </c>
      <c r="F53" s="10">
        <v>50.58</v>
      </c>
      <c r="G53" s="10">
        <f t="shared" si="2"/>
        <v>101.16</v>
      </c>
    </row>
    <row r="54" spans="1:7" ht="60" x14ac:dyDescent="0.25">
      <c r="A54" s="8">
        <v>4</v>
      </c>
      <c r="B54" s="9" t="s">
        <v>57</v>
      </c>
      <c r="C54" s="15" t="s">
        <v>43</v>
      </c>
      <c r="D54" s="8" t="s">
        <v>9</v>
      </c>
      <c r="E54" s="33">
        <v>6</v>
      </c>
      <c r="F54" s="10">
        <v>17.46</v>
      </c>
      <c r="G54" s="10">
        <f t="shared" si="2"/>
        <v>104.76</v>
      </c>
    </row>
    <row r="55" spans="1:7" x14ac:dyDescent="0.25">
      <c r="A55" s="43" t="s">
        <v>122</v>
      </c>
      <c r="B55" s="43"/>
      <c r="C55" s="43"/>
      <c r="D55" s="43"/>
      <c r="E55" s="43"/>
      <c r="F55" s="43"/>
      <c r="G55" s="13">
        <f>SUM(G51:G54)*2</f>
        <v>1185.5999999999999</v>
      </c>
    </row>
    <row r="56" spans="1:7" x14ac:dyDescent="0.25">
      <c r="A56" s="42" t="s">
        <v>139</v>
      </c>
      <c r="B56" s="42"/>
      <c r="C56" s="42"/>
      <c r="D56" s="42"/>
      <c r="E56" s="42"/>
      <c r="F56" s="42"/>
      <c r="G56" s="37">
        <f>G55/12</f>
        <v>98.8</v>
      </c>
    </row>
  </sheetData>
  <mergeCells count="9">
    <mergeCell ref="A56:F56"/>
    <mergeCell ref="A49:G49"/>
    <mergeCell ref="A55:F55"/>
    <mergeCell ref="A2:G2"/>
    <mergeCell ref="A34:F34"/>
    <mergeCell ref="A37:G37"/>
    <mergeCell ref="A46:F46"/>
    <mergeCell ref="A35:F35"/>
    <mergeCell ref="A47:F47"/>
  </mergeCells>
  <pageMargins left="0.511811024" right="0.511811024" top="0.78740157499999996" bottom="0.78740157499999996" header="0.31496062000000002" footer="0.31496062000000002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AEA8AEF289EC469568070342C0A21E" ma:contentTypeVersion="15" ma:contentTypeDescription="Crie um novo documento." ma:contentTypeScope="" ma:versionID="4cfdc25eed6d5d3da4c0af82145c307b">
  <xsd:schema xmlns:xsd="http://www.w3.org/2001/XMLSchema" xmlns:xs="http://www.w3.org/2001/XMLSchema" xmlns:p="http://schemas.microsoft.com/office/2006/metadata/properties" xmlns:ns2="93f79b37-4887-4a39-80d2-0936e4ef5ed3" xmlns:ns3="9ac3dc5f-7cd1-44f1-ad3e-c852f362b0cb" targetNamespace="http://schemas.microsoft.com/office/2006/metadata/properties" ma:root="true" ma:fieldsID="7850ae2abeb570ab64cdd119dbd37592" ns2:_="" ns3:_="">
    <xsd:import namespace="93f79b37-4887-4a39-80d2-0936e4ef5ed3"/>
    <xsd:import namespace="9ac3dc5f-7cd1-44f1-ad3e-c852f362b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9b37-4887-4a39-80d2-0936e4ef5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be3d53f-864c-4c30-b421-a8cfe89da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3dc5f-7cd1-44f1-ad3e-c852f362b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ff4d375-e1b5-44bb-8188-a3eed6ef4b38}" ma:internalName="TaxCatchAll" ma:showField="CatchAllData" ma:web="9ac3dc5f-7cd1-44f1-ad3e-c852f362b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c3dc5f-7cd1-44f1-ad3e-c852f362b0cb" xsi:nil="true"/>
    <lcf76f155ced4ddcb4097134ff3c332f xmlns="93f79b37-4887-4a39-80d2-0936e4ef5e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FDD821-318E-4B71-A3D1-80CA6A165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9b37-4887-4a39-80d2-0936e4ef5ed3"/>
    <ds:schemaRef ds:uri="9ac3dc5f-7cd1-44f1-ad3e-c852f362b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328870-26A3-4478-8123-030D22EE60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D92BA-B5AB-4236-8549-11A04E50DAE0}">
  <ds:schemaRefs>
    <ds:schemaRef ds:uri="93f79b37-4887-4a39-80d2-0936e4ef5ed3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9ac3dc5f-7cd1-44f1-ad3e-c852f362b0c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CONTRATAÇÃO</vt:lpstr>
      <vt:lpstr>Porteiro</vt:lpstr>
      <vt:lpstr>Encarregado</vt:lpstr>
      <vt:lpstr>Jardineiro</vt:lpstr>
      <vt:lpstr>Pedreiro</vt:lpstr>
      <vt:lpstr>Servente</vt:lpstr>
      <vt:lpstr>Aux. Manutenção</vt:lpstr>
    </vt:vector>
  </TitlesOfParts>
  <Company>IFRN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Elania Hortins Dantas</dc:creator>
  <cp:lastModifiedBy>Elania Hortins Dantas</cp:lastModifiedBy>
  <cp:lastPrinted>2026-04-08T17:04:07Z</cp:lastPrinted>
  <dcterms:created xsi:type="dcterms:W3CDTF">2026-02-25T13:13:50Z</dcterms:created>
  <dcterms:modified xsi:type="dcterms:W3CDTF">2026-04-08T17:05:18Z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0x0101002BAEA8AEF289EC469568070342C0A21E</vt:lpwstr>
  </property>
  <property fmtid="{D5CDD505-2E9C-101B-9397-08002B2CF9AE}" pid="3" name="MediaServiceImageTags">
    <vt:lpwstr/>
  </property>
</Properties>
</file>