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U:\Administrativo\Departamentos\DEPADZN\DIADZN_2025\Aquisições - 2025\5. Pregões - 2025\032025 - Manutenção e Apoio\2. Avisos da Licitação\"/>
    </mc:Choice>
  </mc:AlternateContent>
  <xr:revisionPtr revIDLastSave="0" documentId="13_ncr:1_{19E563E0-E31A-4F08-AA42-A5EFF717F75B}" xr6:coauthVersionLast="36" xr6:coauthVersionMax="36" xr10:uidLastSave="{00000000-0000-0000-0000-000000000000}"/>
  <bookViews>
    <workbookView xWindow="0" yWindow="0" windowWidth="28800" windowHeight="12225" tabRatio="874" xr2:uid="{00000000-000D-0000-FFFF-FFFF00000000}"/>
  </bookViews>
  <sheets>
    <sheet name="RESUMO" sheetId="13" r:id="rId1"/>
    <sheet name="Aux. saúde bucal" sheetId="17" r:id="rId2"/>
    <sheet name="Merendeira " sheetId="1" r:id="rId3"/>
    <sheet name="Auxiliar de manutenção" sheetId="21" r:id="rId4"/>
    <sheet name="Eletricista" sheetId="6" r:id="rId5"/>
    <sheet name="Jardineiro" sheetId="8" r:id="rId6"/>
    <sheet name="Pedreiro" sheetId="9" r:id="rId7"/>
    <sheet name="Piscineiro" sheetId="25" r:id="rId8"/>
    <sheet name="Porteiro" sheetId="26" r:id="rId9"/>
  </sheets>
  <definedNames>
    <definedName name="_xlnm._FilterDatabase" localSheetId="4" hidden="1">Eletricista!$A$3:$G$3</definedName>
    <definedName name="_xlnm._FilterDatabase" localSheetId="5" hidden="1">Jardineiro!$A$3:$G$26</definedName>
    <definedName name="_xlnm._FilterDatabase" localSheetId="2" hidden="1">'Merendeira '!$A$3:$G$35</definedName>
    <definedName name="_xlnm._FilterDatabase" localSheetId="6" hidden="1">Pedreiro!$A$3:$G$21</definedName>
    <definedName name="_xlnm.Print_Area" localSheetId="1">'Aux. saúde bucal'!$A$1:$G$20</definedName>
    <definedName name="_xlnm.Print_Area" localSheetId="4">Eletricista!$A$1:$G$61</definedName>
    <definedName name="_xlnm.Print_Area" localSheetId="5">Jardineiro!$A$1:$G$74</definedName>
    <definedName name="_xlnm.Print_Area" localSheetId="2">'Merendeira '!$A$1:$G$73</definedName>
    <definedName name="_xlnm.Print_Area" localSheetId="6">Pedreiro!$A$1:$G$73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6" i="1" l="1"/>
  <c r="G22" i="17"/>
  <c r="F69" i="8" l="1"/>
  <c r="G56" i="6" l="1"/>
  <c r="G72" i="1"/>
  <c r="G18" i="17"/>
  <c r="G47" i="6"/>
  <c r="G58" i="8"/>
  <c r="G73" i="25"/>
  <c r="G99" i="21"/>
  <c r="G59" i="9"/>
  <c r="G54" i="1"/>
  <c r="G10" i="26"/>
  <c r="G9" i="26"/>
  <c r="G8" i="26"/>
  <c r="G7" i="26"/>
  <c r="G6" i="26"/>
  <c r="G5" i="26"/>
  <c r="G4" i="26"/>
  <c r="G62" i="21"/>
  <c r="G30" i="25"/>
  <c r="G4" i="1"/>
  <c r="G55" i="1" s="1"/>
  <c r="G71" i="25"/>
  <c r="G72" i="25"/>
  <c r="G59" i="25"/>
  <c r="G60" i="25"/>
  <c r="G61" i="25"/>
  <c r="G62" i="25"/>
  <c r="G63" i="25"/>
  <c r="G64" i="25"/>
  <c r="G65" i="25"/>
  <c r="G49" i="25"/>
  <c r="G50" i="25"/>
  <c r="G51" i="25"/>
  <c r="G52" i="25"/>
  <c r="G53" i="25"/>
  <c r="G5" i="25"/>
  <c r="G6" i="25"/>
  <c r="G7" i="25"/>
  <c r="G8" i="25"/>
  <c r="G9" i="25"/>
  <c r="G10" i="25"/>
  <c r="G11" i="25"/>
  <c r="G12" i="25"/>
  <c r="G13" i="25"/>
  <c r="G14" i="25"/>
  <c r="G15" i="25"/>
  <c r="G16" i="25"/>
  <c r="G17" i="25"/>
  <c r="G18" i="25"/>
  <c r="G19" i="25"/>
  <c r="G20" i="25"/>
  <c r="G21" i="25"/>
  <c r="G22" i="25"/>
  <c r="G23" i="25"/>
  <c r="G24" i="25"/>
  <c r="G25" i="25"/>
  <c r="G26" i="25"/>
  <c r="G27" i="25"/>
  <c r="G28" i="25"/>
  <c r="G29" i="25"/>
  <c r="G31" i="25"/>
  <c r="G32" i="25"/>
  <c r="G33" i="25"/>
  <c r="G34" i="25"/>
  <c r="G35" i="25"/>
  <c r="G36" i="25"/>
  <c r="G37" i="25"/>
  <c r="G38" i="25"/>
  <c r="G39" i="25"/>
  <c r="G40" i="25"/>
  <c r="G41" i="25"/>
  <c r="G42" i="25"/>
  <c r="G43" i="25"/>
  <c r="G4" i="25"/>
  <c r="G65" i="9"/>
  <c r="G66" i="9"/>
  <c r="G67" i="9"/>
  <c r="G64" i="9"/>
  <c r="G68" i="9" s="1"/>
  <c r="G106" i="21"/>
  <c r="G107" i="21"/>
  <c r="G108" i="21"/>
  <c r="G109" i="21"/>
  <c r="G105" i="21"/>
  <c r="G110" i="21" s="1"/>
  <c r="G97" i="21"/>
  <c r="G98" i="21"/>
  <c r="G96" i="21"/>
  <c r="G91" i="21"/>
  <c r="G89" i="21"/>
  <c r="G90" i="21"/>
  <c r="G81" i="21"/>
  <c r="G82" i="21"/>
  <c r="G83" i="21"/>
  <c r="G84" i="21"/>
  <c r="G85" i="21"/>
  <c r="G86" i="21"/>
  <c r="G87" i="21"/>
  <c r="G88" i="21"/>
  <c r="G80" i="21"/>
  <c r="G92" i="21" s="1"/>
  <c r="G71" i="21"/>
  <c r="G70" i="21"/>
  <c r="G72" i="21"/>
  <c r="G73" i="21"/>
  <c r="G76" i="21" s="1"/>
  <c r="G74" i="21"/>
  <c r="G75" i="21"/>
  <c r="G5" i="21"/>
  <c r="G6" i="21"/>
  <c r="G7" i="21"/>
  <c r="G8" i="21"/>
  <c r="G9" i="21"/>
  <c r="G64" i="21" s="1"/>
  <c r="G10" i="21"/>
  <c r="G11" i="21"/>
  <c r="G12" i="21"/>
  <c r="G13" i="21"/>
  <c r="G14" i="21"/>
  <c r="G15" i="21"/>
  <c r="G16" i="21"/>
  <c r="G17" i="21"/>
  <c r="G18" i="21"/>
  <c r="G19" i="21"/>
  <c r="G20" i="21"/>
  <c r="G21" i="21"/>
  <c r="G22" i="21"/>
  <c r="G23" i="21"/>
  <c r="G24" i="21"/>
  <c r="G25" i="21"/>
  <c r="G26" i="21"/>
  <c r="G27" i="21"/>
  <c r="G28" i="21"/>
  <c r="G29" i="21"/>
  <c r="G30" i="21"/>
  <c r="G31" i="21"/>
  <c r="G32" i="21"/>
  <c r="G33" i="21"/>
  <c r="G34" i="21"/>
  <c r="G35" i="21"/>
  <c r="G36" i="21"/>
  <c r="G37" i="21"/>
  <c r="G38" i="21"/>
  <c r="G39" i="21"/>
  <c r="G40" i="21"/>
  <c r="G41" i="21"/>
  <c r="G42" i="21"/>
  <c r="G43" i="21"/>
  <c r="G44" i="21"/>
  <c r="G45" i="21"/>
  <c r="G46" i="21"/>
  <c r="G47" i="21"/>
  <c r="G48" i="21"/>
  <c r="G49" i="21"/>
  <c r="G50" i="21"/>
  <c r="G51" i="21"/>
  <c r="G52" i="21"/>
  <c r="G53" i="21"/>
  <c r="G54" i="21"/>
  <c r="G55" i="21"/>
  <c r="G56" i="21"/>
  <c r="G57" i="21"/>
  <c r="G58" i="21"/>
  <c r="G59" i="21"/>
  <c r="G60" i="21"/>
  <c r="G61" i="21"/>
  <c r="G63" i="21"/>
  <c r="G4" i="21"/>
  <c r="G30" i="8"/>
  <c r="G31" i="8"/>
  <c r="G32" i="8"/>
  <c r="G33" i="8"/>
  <c r="G34" i="8"/>
  <c r="G35" i="8"/>
  <c r="G36" i="8"/>
  <c r="G37" i="8"/>
  <c r="G38" i="8"/>
  <c r="G39" i="8"/>
  <c r="G40" i="8"/>
  <c r="G41" i="8"/>
  <c r="G29" i="8"/>
  <c r="G42" i="8" s="1"/>
  <c r="G46" i="8"/>
  <c r="G51" i="8" s="1"/>
  <c r="G47" i="8"/>
  <c r="G48" i="8"/>
  <c r="G49" i="8"/>
  <c r="G50" i="8"/>
  <c r="G46" i="6"/>
  <c r="G57" i="6"/>
  <c r="G70" i="25"/>
  <c r="G58" i="25"/>
  <c r="G66" i="25" s="1"/>
  <c r="G48" i="25"/>
  <c r="G54" i="25" s="1"/>
  <c r="G57" i="9"/>
  <c r="G58" i="9"/>
  <c r="G56" i="9"/>
  <c r="G38" i="9"/>
  <c r="G39" i="9"/>
  <c r="G40" i="9"/>
  <c r="G41" i="9"/>
  <c r="G42" i="9"/>
  <c r="G43" i="9"/>
  <c r="G44" i="9"/>
  <c r="G45" i="9"/>
  <c r="G46" i="9"/>
  <c r="G47" i="9"/>
  <c r="G48" i="9"/>
  <c r="G49" i="9"/>
  <c r="G50" i="9"/>
  <c r="G51" i="9"/>
  <c r="G37" i="9"/>
  <c r="G52" i="9" s="1"/>
  <c r="G26" i="9"/>
  <c r="G27" i="9"/>
  <c r="G28" i="9"/>
  <c r="G29" i="9"/>
  <c r="G30" i="9"/>
  <c r="G31" i="9"/>
  <c r="G32" i="9"/>
  <c r="G25" i="9"/>
  <c r="G33" i="9" s="1"/>
  <c r="G5" i="9"/>
  <c r="G6" i="9"/>
  <c r="G7" i="9"/>
  <c r="G8" i="9"/>
  <c r="G9" i="9"/>
  <c r="G10" i="9"/>
  <c r="G11" i="9"/>
  <c r="G12" i="9"/>
  <c r="G13" i="9"/>
  <c r="G14" i="9"/>
  <c r="G15" i="9"/>
  <c r="G16" i="9"/>
  <c r="G17" i="9"/>
  <c r="G18" i="9"/>
  <c r="G19" i="9"/>
  <c r="G20" i="9"/>
  <c r="G4" i="9"/>
  <c r="G21" i="9" s="1"/>
  <c r="G56" i="8"/>
  <c r="G57" i="8"/>
  <c r="G55" i="8"/>
  <c r="G5" i="8"/>
  <c r="G6" i="8"/>
  <c r="G7" i="8"/>
  <c r="G8" i="8"/>
  <c r="G9" i="8"/>
  <c r="G10" i="8"/>
  <c r="G11" i="8"/>
  <c r="G12" i="8"/>
  <c r="G13" i="8"/>
  <c r="G14" i="8"/>
  <c r="G15" i="8"/>
  <c r="G16" i="8"/>
  <c r="G17" i="8"/>
  <c r="G18" i="8"/>
  <c r="G19" i="8"/>
  <c r="G20" i="8"/>
  <c r="G21" i="8"/>
  <c r="G22" i="8"/>
  <c r="G23" i="8"/>
  <c r="G24" i="8"/>
  <c r="G4" i="8"/>
  <c r="G20" i="6"/>
  <c r="G45" i="6"/>
  <c r="G48" i="6" s="1"/>
  <c r="C7" i="13" s="1"/>
  <c r="G37" i="6"/>
  <c r="G38" i="6"/>
  <c r="G39" i="6"/>
  <c r="G40" i="6"/>
  <c r="G36" i="6"/>
  <c r="G41" i="6" s="1"/>
  <c r="G26" i="6"/>
  <c r="G27" i="6"/>
  <c r="G32" i="6" s="1"/>
  <c r="G28" i="6"/>
  <c r="G29" i="6"/>
  <c r="G30" i="6"/>
  <c r="G31" i="6"/>
  <c r="G25" i="6"/>
  <c r="G5" i="6"/>
  <c r="G6" i="6"/>
  <c r="G7" i="6"/>
  <c r="G8" i="6"/>
  <c r="G9" i="6"/>
  <c r="G10" i="6"/>
  <c r="G11" i="6"/>
  <c r="G12" i="6"/>
  <c r="G13" i="6"/>
  <c r="G14" i="6"/>
  <c r="G15" i="6"/>
  <c r="G16" i="6"/>
  <c r="G17" i="6"/>
  <c r="G18" i="6"/>
  <c r="G19" i="6"/>
  <c r="G4" i="6"/>
  <c r="G17" i="17"/>
  <c r="G16" i="17"/>
  <c r="G19" i="17" s="1"/>
  <c r="C6" i="13" s="1"/>
  <c r="G11" i="17"/>
  <c r="G13" i="17" s="1"/>
  <c r="D6" i="13" s="1"/>
  <c r="G12" i="17"/>
  <c r="G10" i="17"/>
  <c r="G6" i="17"/>
  <c r="G5" i="17"/>
  <c r="G4" i="17"/>
  <c r="G7" i="17" s="1"/>
  <c r="G70" i="1"/>
  <c r="G71" i="1"/>
  <c r="G69" i="1"/>
  <c r="G60" i="1"/>
  <c r="G61" i="1"/>
  <c r="G62" i="1"/>
  <c r="G63" i="1"/>
  <c r="G64" i="1"/>
  <c r="G59" i="1"/>
  <c r="G65" i="1" s="1"/>
  <c r="D5" i="13" s="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13" i="1"/>
  <c r="G14" i="1"/>
  <c r="G5" i="1"/>
  <c r="G6" i="1"/>
  <c r="G7" i="1"/>
  <c r="G8" i="1"/>
  <c r="G9" i="1"/>
  <c r="G10" i="1"/>
  <c r="G11" i="1"/>
  <c r="G12" i="1"/>
  <c r="G74" i="25" l="1"/>
  <c r="C12" i="13" s="1"/>
  <c r="G25" i="8"/>
  <c r="G21" i="6"/>
  <c r="G60" i="9"/>
  <c r="C10" i="13" s="1"/>
  <c r="G73" i="1"/>
  <c r="C5" i="13" s="1"/>
  <c r="G59" i="8"/>
  <c r="C8" i="13" s="1"/>
  <c r="G100" i="21"/>
  <c r="C11" i="13" s="1"/>
  <c r="G11" i="26"/>
  <c r="C9" i="13" s="1"/>
  <c r="G44" i="25"/>
  <c r="G77" i="25" s="1"/>
  <c r="D12" i="13" s="1"/>
  <c r="G111" i="21"/>
  <c r="G112" i="21"/>
  <c r="G58" i="6"/>
  <c r="G70" i="9"/>
  <c r="F71" i="8"/>
  <c r="BM84" i="8"/>
  <c r="BM86" i="8" s="1"/>
  <c r="G113" i="21" l="1"/>
  <c r="G114" i="21" s="1"/>
  <c r="G117" i="21" s="1"/>
  <c r="D11" i="13" s="1"/>
  <c r="G59" i="6"/>
  <c r="G60" i="6" s="1"/>
  <c r="G63" i="6" s="1"/>
  <c r="D7" i="13" s="1"/>
  <c r="G69" i="9"/>
  <c r="G71" i="9" s="1"/>
  <c r="G72" i="9" s="1"/>
  <c r="G76" i="9" s="1"/>
  <c r="D10" i="13" s="1"/>
  <c r="F70" i="8"/>
  <c r="F72" i="8" s="1"/>
  <c r="F73" i="8" s="1"/>
  <c r="F76" i="8" s="1"/>
  <c r="D8" i="13" s="1"/>
  <c r="BM85" i="8"/>
  <c r="BM87" i="8" s="1"/>
  <c r="BM88" i="8" s="1"/>
  <c r="B13" i="13" l="1"/>
</calcChain>
</file>

<file path=xl/sharedStrings.xml><?xml version="1.0" encoding="utf-8"?>
<sst xmlns="http://schemas.openxmlformats.org/spreadsheetml/2006/main" count="1145" uniqueCount="503">
  <si>
    <t>Apêndice II</t>
  </si>
  <si>
    <t>RESUMO DE VALORES DE MATERIAIS, EQUIPAMENTOS E UNIFORMES</t>
  </si>
  <si>
    <t>Posto</t>
  </si>
  <si>
    <t>Quantidade Postos</t>
  </si>
  <si>
    <t>Custo mensal por posto (R$)</t>
  </si>
  <si>
    <t>Uniforme</t>
  </si>
  <si>
    <t>Merendeira</t>
  </si>
  <si>
    <t>Auxiliar em saúde bucal</t>
  </si>
  <si>
    <t>Eletricista</t>
  </si>
  <si>
    <t>Jardineiro</t>
  </si>
  <si>
    <t>Porteiro</t>
  </si>
  <si>
    <t>Pedreiro</t>
  </si>
  <si>
    <t>Auxiliar de manutenção em geral</t>
  </si>
  <si>
    <t>Piscineiro</t>
  </si>
  <si>
    <t>Total</t>
  </si>
  <si>
    <t>RELAÇÃO DE MATERIAIS (ELETRICISTA)</t>
  </si>
  <si>
    <t>ITEM</t>
  </si>
  <si>
    <t>CATMAT</t>
  </si>
  <si>
    <t>MATERIAL</t>
  </si>
  <si>
    <t>UNIDADE</t>
  </si>
  <si>
    <t>QTDE POR ANO</t>
  </si>
  <si>
    <t>PREÇO UNIT. DE REFERÊNCIA</t>
  </si>
  <si>
    <t>PREÇO TOTAL ANUAL</t>
  </si>
  <si>
    <t>Arame inox de diâmetro de 0,9mm para cerca elétrica. Bobina com 150m</t>
  </si>
  <si>
    <t>Bateria de 12V, 7 Amperes, para central de cerca elétrica. Marca de referência: moura ou heliar ou similar</t>
  </si>
  <si>
    <t>Haste metálica de alumínio com 6 isoladores tipo w de comprimento de 1m. As demais careacterística deve está de acordo com o modelo já existente no local</t>
  </si>
  <si>
    <t>235888</t>
  </si>
  <si>
    <t>Caixa de Ferramentas Plástica 19 POL c/ Organizadora e Trava</t>
  </si>
  <si>
    <t>Canaleta tipo x com 20mm x 10mm x 2000mm e divisórias com adesivos</t>
  </si>
  <si>
    <t>m</t>
  </si>
  <si>
    <t>Fita dupla face marca 3M com as seguintes dimensões: 19mm x 5m</t>
  </si>
  <si>
    <t>Passa fio para eletricista de 20m</t>
  </si>
  <si>
    <t>Isolador para cerca elétrica tipo W pacote com 25 und</t>
  </si>
  <si>
    <t>Pacote</t>
  </si>
  <si>
    <t>Marcador identificar de fios com números de 0 a 9 com 100 peças</t>
  </si>
  <si>
    <t>Abraçadeira de nylon com 100 peças de 400mm</t>
  </si>
  <si>
    <t>kit</t>
  </si>
  <si>
    <t>Refletor Slim Led 100w Ip66 Branco Frio 6500k Carcaça Preto Luz Branco-frio 110V/220V</t>
  </si>
  <si>
    <t>Refletor Slim Led 200w Ip66 ou ip67 Branco Frio 6500k Carcaça Preto Luz Branco-frio 110V/220V</t>
  </si>
  <si>
    <t>Abraçadeira de nylon com 100 peças de 200mm</t>
  </si>
  <si>
    <t>Tomada de sobrepor 2 P + T</t>
  </si>
  <si>
    <t>Trena de 5m. Marca de referência: Starret ou tramontina</t>
  </si>
  <si>
    <t>Fita isolante  anti chama de 10m x 19mm cores a escolher</t>
  </si>
  <si>
    <t>Relé fotocélula</t>
  </si>
  <si>
    <t>TOTAL</t>
  </si>
  <si>
    <t>FERRAMENTAS</t>
  </si>
  <si>
    <t>354551</t>
  </si>
  <si>
    <t>Alicate bico reto tipo telefone de 8" .  Modelo de referência GEDORE-8132-200IOX ou Belzer ou similar</t>
  </si>
  <si>
    <t>336881</t>
  </si>
  <si>
    <t>Alicate de corte diagonal 6", com cabo isolado para 1000V. Modelo de referência 219024BBR marca Belzer, gedore, robust ou similar</t>
  </si>
  <si>
    <t>457831</t>
  </si>
  <si>
    <t>Alicate de Prensa terminal de 1 a 10mm. marca de referência: gedore</t>
  </si>
  <si>
    <t xml:space="preserve">614518 </t>
  </si>
  <si>
    <t>Alicate universal de 8" com tensão de isolamento de 1000V . Marca e modelo de referencia : Gedore, Belzer, Robost ou similar</t>
  </si>
  <si>
    <t>251315</t>
  </si>
  <si>
    <t>Chave teste néon com haste isolada, tensão de teste até 500V</t>
  </si>
  <si>
    <t>433266</t>
  </si>
  <si>
    <t>Jogo chave, material: aço cromo vanádio, quantidade peças: 5, componentes: 4 chaves de fenda simples e 01 chaves cruzadas, características adicionais: haste isolada para carga de 1000v. Modelo de referência e marcas: gedore  belzer ou similar</t>
  </si>
  <si>
    <t>Sequenciador de fase. Fasímetro Indic Sequência Fase Catii 600v. Modelo de referência  Mfa-840a Minipa ou fluke ou similar</t>
  </si>
  <si>
    <t>EPI</t>
  </si>
  <si>
    <t>431798</t>
  </si>
  <si>
    <t>Bota segurança, material: couro hidrofugado curtido ao cromo, material sola: poliuretano (pu) bi-densidade, cor: preta, tamanho: 40/42, tipo uso: eletricista, características adicionais: cadarço,cano alcochoado,palmilha material sintétic, aplicação: proteção carga elétrica. marca de referrência: catepillar , bracol ou similar</t>
  </si>
  <si>
    <t>PAR</t>
  </si>
  <si>
    <t>384719</t>
  </si>
  <si>
    <t>Capacete p/ eletricista com abas nas laterais</t>
  </si>
  <si>
    <t>385924</t>
  </si>
  <si>
    <t>Luva de cobertura em vaqueta e raspa, aplicação eletricidade</t>
  </si>
  <si>
    <t>301405</t>
  </si>
  <si>
    <t>Luvas com piguementos de pvc</t>
  </si>
  <si>
    <t>293772</t>
  </si>
  <si>
    <t>Óculos proteção, material armação: pvc flexível e macio, tipo proteção: ampla visão, aplicação: indústria em geral, química, utilidade elétrica, material lente: policarbonato</t>
  </si>
  <si>
    <t>UNIFORME</t>
  </si>
  <si>
    <t>Calça com as seguintes propriedades: resistente ao fogo. A cor da roupa deve ser  cinza e laranja e deve ter faixas reflexivas para uma identificação clara.</t>
  </si>
  <si>
    <t>Camisa com as seguintes propriedades: resistente ao fogo. A cor da roupa deve ser  cinza e laranja e deve ter faixas reflexivas para uma identificação clara.</t>
  </si>
  <si>
    <t xml:space="preserve">Cartão Identificação Material: Pvc , Comprimento: 80 MM, Largura: 120 MM, Tipo Impressão: Personalizada , Espessura: 75 MICRA, Aplicação: Confecção Crachás </t>
  </si>
  <si>
    <t>Item</t>
  </si>
  <si>
    <t>Descrição detalhada</t>
  </si>
  <si>
    <t>Marca(s) de referência</t>
  </si>
  <si>
    <t>Valor unit. (R$)</t>
  </si>
  <si>
    <t>Valor Total</t>
  </si>
  <si>
    <t>Alicate amperímetro true RMS com capacímetro CAT III. Marcas de referência: gedore, Belzer e robust(REGIME DE COMODATO)</t>
  </si>
  <si>
    <t>-</t>
  </si>
  <si>
    <t>Escada de Alumínio Multifuncional 4x4 com 16 Degraus e 2 Plataformas 8 em 1 (REGIME DE COMODATO)</t>
  </si>
  <si>
    <t>Furadeira/Parafusadeira à Bateria com 2 Baterias e Maleta para Transporte - 12V - 220V. Marca de referência:Bosch e Makita(REGIME DE COMODATO)</t>
  </si>
  <si>
    <t>Multímetro digiral true RMS com as seguintes características : Display: LCD 3 5/6 Dígitos, 6000 Contagens Tensão DC: 6/60/600/1000V Tensão AC: 6/60/600/750V Corrente DC: 600µ/6000µ/60m/600m/6A/10A Corrente AC: 600µ/6000µ/60m/600m/6A/10A Resistência: 600/6k/60k/600k/6M/40MO
Capacitância: 100n/1000n/10µ/100µ/1000µ/10m/30m Frequência: 10Hz, 100Hz, 1000Hz, 10kHz, 100kHz, 1000kHz, 10MHz, 20MHz Auto Desligamento: Aprox. 15 minutos Mudança de Faixa: Automática e Manual Dimensões: 142x70x32mm (AxLxP)
Cor: Azul/Preto. - Acompanha: 01 Manual de Instruções, 02 Pontas de prova(par). - Taxa de Amostragem: Aprox. 3 vezes/segundo. - Indicação de Polaridade: Automática. - Altitude de Operação: abaixo de 2000m. - Temperatura de Operação: 0°C a 40°C, (32°F a 104°F). - Temperatura de Armazenamento: 0°C a 50°C, (32°F a 122°F).
Umidade Relativa: = 80%. - Segurança/Conformidade: IEC/EN 61010-1, Dupla Isolação, CAT III 600V. - Grau de poluição: 2. - Alimentação: Duas Pilhas AAA 1,5V. - Peso: Aprox. 205g (incluindo baterias).</t>
  </si>
  <si>
    <t>Valor total dos Equipamentos (sob demanda) (R$)</t>
  </si>
  <si>
    <t>Depreciação Mensal dos Equipamentos (sob demanda) (R$)</t>
  </si>
  <si>
    <t>Manutenção mensal dos Equipamentos (sob demanda) (R$) 0,5%</t>
  </si>
  <si>
    <t>Total Manutenção + Depreciação Mensal  dos Equipamentos (sob demanda) por posto (R$)</t>
  </si>
  <si>
    <t>Custo mensal dos Equipamentos (sob demanda) por posto (R$)</t>
  </si>
  <si>
    <t>OBS: Os equipamentos devem ser cotados a depreciação mensal dos mesmos, considerando a vida útil de 8 anos e o valor residual de 20% para todos os equipamentos a serem utilizados na prestação dos serviços, bem como a aplicação do percentual de 0,5% ao mês a título de manutenção desses equipamentos. Esse percentual de manutenção tem como base de cálculo o valor total dos
equipamentos.</t>
  </si>
  <si>
    <t>RELAÇÃO DE MATERIAIS (JARDINEIRO)</t>
  </si>
  <si>
    <t>PREÇO UNIT. MÉDIO</t>
  </si>
  <si>
    <t xml:space="preserve">324333 </t>
  </si>
  <si>
    <t>Adaptador de 3/4 para 1/2" para uso em bico de engate rápido. marca de referencia: Tramotina</t>
  </si>
  <si>
    <t>399887</t>
  </si>
  <si>
    <t>Adubo orgânico 25 Kg</t>
  </si>
  <si>
    <t>Aspersor giratório com três jatos, material: polietileno, aplicação: irrigação, pressão: 1,0 a 2,1 bar., vazão: 0,38 a 0,54 m3,h. marca de referência: Forceline</t>
  </si>
  <si>
    <t>367411</t>
  </si>
  <si>
    <t>Bico de 1/2"  para engate rápido. marca de referência: tramotina</t>
  </si>
  <si>
    <t xml:space="preserve">375349 </t>
  </si>
  <si>
    <t>Bucha roscável de 3/4 para 1/2. aplicação (torneira de jardim). Marca de referência: Tigre ou kroma</t>
  </si>
  <si>
    <t>438123</t>
  </si>
  <si>
    <t>Carretel de fio de nylon para o cortador de grama (Fio de nylon 1,8 mm quadrado bobina com 100 metros). Marca de referência: Sthil, vonder. Obs.: o fio pode variar dependendo da aquisição da roçadeira</t>
  </si>
  <si>
    <t>CARRETEL</t>
  </si>
  <si>
    <t xml:space="preserve">376802 </t>
  </si>
  <si>
    <t>União para mangueira micropefurada(marca de referência:santeiro  de 28mm)</t>
  </si>
  <si>
    <t xml:space="preserve">376707 </t>
  </si>
  <si>
    <t>Conexão final para mangueira microperfurada de 28mm. Marca de referência: santero</t>
  </si>
  <si>
    <t xml:space="preserve">374353 </t>
  </si>
  <si>
    <t>Joelho para mangueria de 28mm(marca de referência:santeno)</t>
  </si>
  <si>
    <t xml:space="preserve">367411 </t>
  </si>
  <si>
    <t>Bico de 1/2" para mangueira microperfurada de 28mm (marca de referência:santeno)</t>
  </si>
  <si>
    <t>618750</t>
  </si>
  <si>
    <t>Engate rápído para mangueira de 1/2". marca de referência:  Tramotina</t>
  </si>
  <si>
    <t xml:space="preserve">244999 </t>
  </si>
  <si>
    <t>Conector com rosca de 3/4" x 1/2' com engate rápido. Marca de referência. Tramotina</t>
  </si>
  <si>
    <t>484679</t>
  </si>
  <si>
    <t>Inseticida para jardinagem</t>
  </si>
  <si>
    <t>388005</t>
  </si>
  <si>
    <t>Isca granulada para formigas cortadeiras (Pacote 1Kg)</t>
  </si>
  <si>
    <t>PACOTE</t>
  </si>
  <si>
    <t>393253</t>
  </si>
  <si>
    <t>Mangueira jardim, material: polietileno linear, diâmetro: 28 mm, comprimento: 100 m, cor: preta, características adicionais: microperfurada laser,alcance 2,5m,altura jato 2,0m. marca de referência: santeno</t>
  </si>
  <si>
    <t>455722</t>
  </si>
  <si>
    <t>Mangueira jardim, material: pvc e poliéster trançado, diâmetro: 1/2 pol, pressão máxima: 10 bar., comprimento: 50 m, cor: cristal, características adicionais: três camadas intermediaria de pvc transparente. marca de referência: tramontina e vonder</t>
  </si>
  <si>
    <t>616963</t>
  </si>
  <si>
    <t>Mangueira jardim, material: pvc e poliéster trançado, diâmetro: 3/4 pol, pressão máxima: 10 bar., comprimento: 50 m, cor: cristal, características adicionais: três camadas intermediaria de pvc transparente. marca de referência: tramontina ou vonder</t>
  </si>
  <si>
    <t>469292</t>
  </si>
  <si>
    <t>Registro inicial com entrada de rosca de 1/2" e saída para mangueira microperfurada(marca de refência: santeno de 28mm). marca de referência: santeno</t>
  </si>
  <si>
    <t>469325</t>
  </si>
  <si>
    <t>Registro inicial com entrada de rosca de 3/4" e saída para mangueira microperfurada(marca de refência: santeno de 28mm)</t>
  </si>
  <si>
    <t xml:space="preserve">602171 </t>
  </si>
  <si>
    <t>Roda: pneu maciço, comprimento: 80 cm, largura: 62 cm, altura: 20 cm</t>
  </si>
  <si>
    <t xml:space="preserve">620618 </t>
  </si>
  <si>
    <t>Torneira de 1/2" com bucha de 3/4" x 1/2"</t>
  </si>
  <si>
    <t>213884</t>
  </si>
  <si>
    <t>Ancinho curvo com 16 dentes com cabo</t>
  </si>
  <si>
    <t>268229</t>
  </si>
  <si>
    <t>Carrinho mão, material caçamba: chapa aço, quantidade roda: 1, tipo roda: pneu maciço, comprimento: 80 cm, largura: 62 cm, altura: 20 cm</t>
  </si>
  <si>
    <t>221154</t>
  </si>
  <si>
    <t>Garfo para Afofar Terra com Cabo de Madeira</t>
  </si>
  <si>
    <t>444084</t>
  </si>
  <si>
    <t>Facão, material lâmina: aço carbono, material cabo: madeira, comprimento: 21 pol, tipo: terçado</t>
  </si>
  <si>
    <t>360827</t>
  </si>
  <si>
    <t>Machado, material: aço forjado, largura lâmina: 14 cm, peso: 3,5 lb, comprimento cabo: 1 m</t>
  </si>
  <si>
    <t>324655</t>
  </si>
  <si>
    <t>Pazinha larga profissional para jardim</t>
  </si>
  <si>
    <t>486310</t>
  </si>
  <si>
    <t>Perneira de proteção para motoserrista (par)</t>
  </si>
  <si>
    <t>486441</t>
  </si>
  <si>
    <t>Podador com cabo de 5m de alumínio e serra. Marca de referência: Tramotina ou sthil</t>
  </si>
  <si>
    <t>247784</t>
  </si>
  <si>
    <t>Tesoura para cerca viva/grama 12" com cabo de madeira</t>
  </si>
  <si>
    <t>252759</t>
  </si>
  <si>
    <t>Tesoura para cortar grama. Tamanho: 12". Cabo de madeira envernizado.</t>
  </si>
  <si>
    <t>Serrote de poda 12" com cabo de maderira</t>
  </si>
  <si>
    <t>247662</t>
  </si>
  <si>
    <t>Serrote poda, aplicação: jardinagem, tipo: para galhos altos, com trava, material lâmina: aço carbono, material cabo: madeira, comprimento cabo: 1,50 m, peso: 2.000 g</t>
  </si>
  <si>
    <t>463135</t>
  </si>
  <si>
    <t>Tesoura de jardim com Lâmina em Curva. Material da lâmina em aço carbono temperada . Material do cabo em polipropileno termoplástico de alta resistência. Com trava de segurança com acionamento em um único botão</t>
  </si>
  <si>
    <t>458188</t>
  </si>
  <si>
    <t>Avental em PVC para proteção</t>
  </si>
  <si>
    <t>449497</t>
  </si>
  <si>
    <t xml:space="preserve">Luva para jardinagem </t>
  </si>
  <si>
    <t>382512</t>
  </si>
  <si>
    <t>Óculos proteção, material armação: policarbonato, tipo proteção: lateral, cor lente: fumê, aplicação: proteção geral, características adicionais: resistente a impactos</t>
  </si>
  <si>
    <t>399937</t>
  </si>
  <si>
    <t>Protetor Auditivo tipo Concha</t>
  </si>
  <si>
    <t>405890</t>
  </si>
  <si>
    <t>Protetor Solar FPS 60 500ML</t>
  </si>
  <si>
    <t>Calça tradicional de serviços gerais - cós elástico resistente na cintura (parte posterior da calça) de aprox. 4 cm de largura, com 7 (sete) passantes no cós da calça, com botão na cor do tecido, fechamento com zíper na mesma cor do tecido; 2 (dois) bolsos frontais, (um do lado esquerdo e outro do lado direito), chapados, tipo faca e cantos inferiores chanfrados, com aprox. 27 cm de comprimento abaixo da cintura e 16 cm de largura; abertura do bolso com aprox. 16 cm. Na parte traseira 2 (dois) bolsos chapados, chanfrados, com duas costuras paralelas, medindo aprox. 14 cm de comprimento e 16 cm de largura, fechamento com zíper de aprox. 5 cm. Tecido brim. Composição: 100% algodão. Tamanhos variados conforme aferição das medidas dos funcionários feita pela empresa que ganhar processo licitatório.</t>
  </si>
  <si>
    <t xml:space="preserve">Camiseta com as seguintes características100 % algodão com Logomarca da empresa, proteção uv e mangas longas. </t>
  </si>
  <si>
    <t>Botas com as seguintes características: Biqueira feita de aço ou compósito.Solado antiderrapante: Cabedal resistente: Feito de material durável, como couro ou materiais sintéticos resistentes à abrasão, para proteger os pés contra impactos e atrito. Forro confortável: Absorve a umidade e proporciona sensação de frescor aos pés, evitando o mau cheiro e a proliferação de fungos. Palmilha acolchoada: Amortece os impactos e proporciona maior conforto ao caminhar.Resistência a produtos químicos: Ideal para quem trabalha com materiais corrosivos.Leveza: Facilita a movimentação e reduz a fadiga.</t>
  </si>
  <si>
    <r>
      <rPr>
        <b/>
        <sz val="14"/>
        <rFont val="Calibri"/>
        <family val="2"/>
        <scheme val="minor"/>
      </rPr>
      <t>Unid. de fornecime
nto</t>
    </r>
  </si>
  <si>
    <t>Valor unit. ()</t>
  </si>
  <si>
    <t>quant</t>
  </si>
  <si>
    <t>Arrancador de inço com cabo de madeira</t>
  </si>
  <si>
    <t>Equipamentos (sob demanda) - Jardineiro</t>
  </si>
  <si>
    <t xml:space="preserve">Aparador de Grama com fio de nylon com potência mínima do motor de 1000 w - 220V </t>
  </si>
  <si>
    <t>UND</t>
  </si>
  <si>
    <t>Escardilho com 5 dentes e Cabo de Madeira</t>
  </si>
  <si>
    <t xml:space="preserve">Cortador de Grama à Gasolina - 6 HP - Com recolhedor </t>
  </si>
  <si>
    <t xml:space="preserve">Cortador de grama elétrico, motor de 1800W </t>
  </si>
  <si>
    <t>Motoserra a bateria para podas manuais</t>
  </si>
  <si>
    <t>Motoserra elétrico para podas em altura</t>
  </si>
  <si>
    <t>Podador de arbustos elétricos utilizado para topiar arbustos, dar forma em plantas etc</t>
  </si>
  <si>
    <t>Valor total dos Equipamentos (sob demanda) ()</t>
  </si>
  <si>
    <t>Depreciação Mensal dos Equipamentos (sob demanda) ()</t>
  </si>
  <si>
    <t>Manutenção mensal dos Equipamentos (sob demanda) () 0,5%</t>
  </si>
  <si>
    <t>Total Manutenção + Depreciação Mensal  dos Equipamentos (sob demanda) por posto ()</t>
  </si>
  <si>
    <t>Custo mensal dos Equipamentos (sob demanda) por posto ()</t>
  </si>
  <si>
    <r>
      <rPr>
        <sz val="14"/>
        <rFont val="Calibri"/>
        <family val="2"/>
        <scheme val="minor"/>
      </rPr>
      <t>OBS: Os equipamentos devem ser cotados a depreciação mensal dos mesmos, considerando a vida útil de 8 anos e o valor residual de 20% para todos os equipamentos a serem utilizados na prestação dos serviços, bem como a aplicação do percentual de 0,5% ao mês a título de manutenção desses equipamentos. Esse percentual de manutenção tem como base de cálculo o valor total dos
equipamentos.</t>
    </r>
  </si>
  <si>
    <t>Gadanho p/ jardins com cabo</t>
  </si>
  <si>
    <t>Limitador para grama (50 metros)</t>
  </si>
  <si>
    <r>
      <rPr>
        <b/>
        <sz val="14"/>
        <rFont val="Calibri"/>
        <family val="2"/>
        <scheme val="minor"/>
      </rPr>
      <t>OBS: Os equipamentos devem ser cotados a depreciação mensal dos mesmos, considerando a vida útil de 8 anos e o valor residual de 20% para todos os equipamentos a serem utilizados na prestação dos serviços, bem como a aplicação do percentual de 0,5% ao mês a título de manutenção desses equipamentos. Esse percentual de manutenção tem como base de cálculo o valor total dos
equipamentos.</t>
    </r>
  </si>
  <si>
    <t>RELAÇÃO DE MATERIAIS - Merendeira</t>
  </si>
  <si>
    <t>Água sanitária concentração 2,5%, bombona de 5,0 litros, com selo de aprovação e registro no Ministério da Saúde/ANVISA</t>
  </si>
  <si>
    <t>BOMBONA DE 5 L</t>
  </si>
  <si>
    <t>Armário em aço, duas portas com três prateleiras e chave, medindo 1,5 metros de altura, 0,75 a 0,80 metros de comprimento e 0,30 a 0,40 metros de profundidade.</t>
  </si>
  <si>
    <t>Bacia, material plástico, capacidade mínima 14 litros</t>
  </si>
  <si>
    <t>Bacia, material plástico, tamanho médio, diâmetro 35, capacidade 8 l, cor branca</t>
  </si>
  <si>
    <t>Bandeja, formato retangular, comprimento 45, largura 28, finalidade armazenamento de alimentos, características adicionais 0,8 mm minimo de altura, material polietileno, cor branca.</t>
  </si>
  <si>
    <t xml:space="preserve">Botijão Térmico 12 Litros </t>
  </si>
  <si>
    <t xml:space="preserve">Botijão Térmico Inox Duplo 12 Litros Café Leite </t>
  </si>
  <si>
    <t>Cafeteira italiana para fogão em aço inox 5,0L industrial</t>
  </si>
  <si>
    <t>Caixa para acondicionamentos de alimentos, retangular, capacidade 11 litros, cor branca, material plástico, com trava na tampa</t>
  </si>
  <si>
    <t>Caixa para acondicionamentos de alimentos, retangular, capacidade 15 litros, cor branca, material plástico, com trava na tampa</t>
  </si>
  <si>
    <t>Caixa para acondicionamentos de alimentos, retangular, capacidade 24,5 litros, cor branca, material plástico, com trava na tampa</t>
  </si>
  <si>
    <t>Coador de café, tamanho grande, 100% algodão, cabos de madeira e aro de arame galvanizado, 16cm largura da boca.</t>
  </si>
  <si>
    <t>Colher De Arroz Aço Inox 42Cm Linha Industrial Ref.32371 Fortinox</t>
  </si>
  <si>
    <t>Concha De Aço Inox 22Cm Para Molhos 30Ml Ref.Gx9010 Marcamix</t>
  </si>
  <si>
    <t>Concha De Aço Inox 30Cm 70Ml Linha Terrina Arienzo 1660/303 Brinox</t>
  </si>
  <si>
    <t>Concha De Aço Inox 45Cm 500Ml Linha Industrial Ref.42685 Fortinox</t>
  </si>
  <si>
    <t>Concha tipo Cereais em Aço Inox - Com Acabamento Sanitário - Capacidade 250mL - Modelo VT-0541L</t>
  </si>
  <si>
    <t>Detergente liquido neutro lava louça 500ml</t>
  </si>
  <si>
    <t>Escorredor louça, material: aço inoxidável, capacidade: 36 pratos, características adicionais: retangular,tipo industrial</t>
  </si>
  <si>
    <t>Esponja dupla face nas cores verde e amarela, sendo uma face abrasiva (fibraço) e outra macia (espuma), medindo 100x75x25mm.</t>
  </si>
  <si>
    <t>PACOTE 3UN</t>
  </si>
  <si>
    <t>Estante em aço inox, com quatro prateleiras, medindo 1,5 metros de altura, 0,80 a 1,0 metro de comprimento e 0,40 a 0,50 metros de profundidade. Espaçamento entre prateleiras de 0,40 metros, suportando no mínimo 50kg.</t>
  </si>
  <si>
    <t>Faca, material lâmina: aço inoxidável, material cabo: polipropileno injetado, comprimento lâmina: 30,5 cm, comprimento cabo: 14,5 cm, aplicação: cortar pão, tipo: fio ondulado, cor cabo: branca, espessura: 2,00 mm</t>
  </si>
  <si>
    <t>Fervedor de Alumínio  Polido 3L</t>
  </si>
  <si>
    <t>Fervedor em Aço inox e Cabo de Baquelite 14 cm 2 L</t>
  </si>
  <si>
    <t xml:space="preserve">Filme embalagem, material pvc- cloreto de polivinila, tipo filme termoformadoratóxico, largura 300 mm, espessura 0,4 mm, aplicação acondicionamento produtos alimentícios e farmacêuticos. </t>
  </si>
  <si>
    <t>ROLO 300 M</t>
  </si>
  <si>
    <t>Forma retangular Material: Aço Inoxidável Largura: 57 CM Comprimento: 69 CM Altura: 3 CM</t>
  </si>
  <si>
    <t>Fósforo, caixa contendo no mínimo 100 (cem) palitos cada uma, palitos longos (5cm) em madeira de alta qualidade com cabeça em composto químico de clorato de potácio, caixa de cartão impermeabilizado com lixa impressa, resistente, 1¨ qualidade.</t>
  </si>
  <si>
    <t>Garrafa térmica, material aço inoxidável, capacidade 1,0 l, características adicionais inquebrável, botão de pressão</t>
  </si>
  <si>
    <t>Garrafa térmica, material aço inoxidável, capacidade 5,0 l, características adicionais inquebrável, botão de pressão</t>
  </si>
  <si>
    <t>Guardanapo de papel, material celulose, largura 30 cm, comprimento 33 cm, tipo folhas dupla, características adicionais alta classe. pacote com 50.</t>
  </si>
  <si>
    <t>Hipoclorito para desinfecção de alimentos; composição: hipoclirito de sódio 2,5%, cloreto de sódio 1,0 %;água deioneizada q.s.p. 100%. frasco de 50 ml</t>
  </si>
  <si>
    <t>Jarra, material plástico resistente, capacidade 2l, modelo com tampa, cor branca/transparente, aplicação água/suco, características adicionais com bico no corpo e alça</t>
  </si>
  <si>
    <t>Jarra, material plástico resistente, capacidade 4l, modelo com tampa, cor branca/transparente, aplicação água/suco, características adicionais com bico no corpo e alça</t>
  </si>
  <si>
    <t>Jarra, material plástico resistente, capacidade 5l, modelo com tampa, cor branca/transparente, aplicação água/suco, características adicionais com bico no corpo e alça</t>
  </si>
  <si>
    <t>Jogo de Facas  Branco, 3 Peças</t>
  </si>
  <si>
    <t>CONJUNTO</t>
  </si>
  <si>
    <t>Lã de aço fina (pacote com 8 unid.)</t>
  </si>
  <si>
    <t>Limpa inox 500ml</t>
  </si>
  <si>
    <t>FRASCO</t>
  </si>
  <si>
    <t>Panela Pipoqueira Profissional Para Festa &amp; Eventos 8,5 Litr</t>
  </si>
  <si>
    <t xml:space="preserve">Panela Pipoqueira Tramontina Antiaderente Paris 22cm 4,8l </t>
  </si>
  <si>
    <t>Pano de prato confeccionado em 100% algodão, atoalhado liso, com bainha, medindo 70x45 cm</t>
  </si>
  <si>
    <t>Pano multiuso tipo perfex - pacote com 5 unidades</t>
  </si>
  <si>
    <t>Papel aluminio, med. 45cm l x 75 metros c; embalagem c/ dados do fabricante; acondicionado em caixa, informando validade do produto, sem furos ou sinais de oxidação, devendo ter na embalagem externamente os dados de identificação. especificações complementares.</t>
  </si>
  <si>
    <t>Papel toalha, bobina copa, pacote com 2 rolos com 60 toalhas de 22x20cm cada, 100% fibras celulósicas, podendo ser usado em microondas, multi-uso, máxima absorção, cor branco ou laranja</t>
  </si>
  <si>
    <t>Peneira cozinha, material plástico, diâmetro 16 cm, características adicionais: tela de poliéster, malha fina, com cabo</t>
  </si>
  <si>
    <t>Porta sabão, detergente e esponja, material plástico resistente, aplicação piade cozinha</t>
  </si>
  <si>
    <t>POTE DE VIDRO COM TAMPA PARA MANTIMENTOS DE 3L</t>
  </si>
  <si>
    <t>Refresqueira 32 Litros 2 Cubas  220v</t>
  </si>
  <si>
    <t>Rodo de pia de plástico comum 13 cm</t>
  </si>
  <si>
    <t>Sabão em barra neutro c/ 5 barras</t>
  </si>
  <si>
    <t>Vasilhame Leite 10L com tampa e alças, material plástico atóxico.</t>
  </si>
  <si>
    <t>Vasilhame Leite 50L com tampa e alças, material plástico atóxico.</t>
  </si>
  <si>
    <t>Avental com bolso tamanho único,  tecido maleável, não amassa, modelo frontal com bolso e tiras de ajuste na altura da cintura</t>
  </si>
  <si>
    <t>Avental térmico antichamas, tamanho único, com tiras de ajuste na cintura.</t>
  </si>
  <si>
    <t>Luva de segurança, 5 dedos, impermeável, confeccionada com resina de polietileno de primeiro uso, pigmentos com produto de grau alimentício (atóxico), isento de componentes metálicos, golfrada, transparente. excelente sensibilidade tátil. pacote com 100 unidades.</t>
  </si>
  <si>
    <t>Luvas de vinil (não estéril, não uso médico, sem pó) tamanho m</t>
  </si>
  <si>
    <t>CAIXA</t>
  </si>
  <si>
    <t>Luvas para uso em cozinha. proteção contra altas temperaturas em silicone. ideal para agarrar objetos quentes sem ter o risco de queimaduras, proteção segura até 250 º celsius. tipo bico de pato. inteiramente de silicote. possui ranhuras nas palmas das mãos para que o objeto não escorregue, é 100% impermeável. tamanho mínimo de 35 cm, para proteção de mãos e antebraço. resistência a longo prazo. térmicas. par. tamanho p/m ou tamanho único. não é par. permite lavagem.</t>
  </si>
  <si>
    <t>Touca / gramatura 20 g/m2 / elástico simples (sanfonada - branca); confeccionado em tnt tecido não tecido 100% polipropileno material descartável atóxico; pacote com 100 unidades</t>
  </si>
  <si>
    <t>Calça para merendeira. Deve ser confortável de algodão ou outro material de características superior. Deve ter o logo da empresa</t>
  </si>
  <si>
    <t>Camisa para merendeira.Deve ser confortável de algodão ou outro material de características superior. Deve ter o logo da empresa. Deve também conter o nome do profissional</t>
  </si>
  <si>
    <t>Sapato para merendeira</t>
  </si>
  <si>
    <t>RELAÇÃO DE MATERIAIS (PEDREIRO)</t>
  </si>
  <si>
    <t>PREÇO UNIT</t>
  </si>
  <si>
    <t>441237</t>
  </si>
  <si>
    <t xml:space="preserve">Argamassa de uso interno Cimentcola AC II 20Kg </t>
  </si>
  <si>
    <t>370250</t>
  </si>
  <si>
    <t>Broxa Madeira Retangular 165x58mm Fio 60mm</t>
  </si>
  <si>
    <t>426440</t>
  </si>
  <si>
    <t>Cimento portland 50kg</t>
  </si>
  <si>
    <t>Cola adesiva fixa cuba para pia de mármore tubo com 380g</t>
  </si>
  <si>
    <t>261604</t>
  </si>
  <si>
    <t>Disco de corte com vídea,  aplicação madeira</t>
  </si>
  <si>
    <t>463236</t>
  </si>
  <si>
    <t>Disco de corte diamantado, aplicação concreto e alvenaria</t>
  </si>
  <si>
    <t>438793</t>
  </si>
  <si>
    <t>Disco de corte diamantado, aplicação granitos e mármores</t>
  </si>
  <si>
    <t xml:space="preserve">	610036</t>
  </si>
  <si>
    <t>Disco de corte diamantado, aplicação metal</t>
  </si>
  <si>
    <t>367198</t>
  </si>
  <si>
    <t>Disco de corte diamantado, contínuo, aplicação cerâmica</t>
  </si>
  <si>
    <t>445068</t>
  </si>
  <si>
    <t>Esquadro Aço Carbono 30 cm com Cabo Plástico</t>
  </si>
  <si>
    <t>445381</t>
  </si>
  <si>
    <t>Kit Brocas 5 a 16mm para martelete, sendo 8 brocas de 5 a 16mm, 1 Ponteiro e 1 Talhadeira</t>
  </si>
  <si>
    <t>466974</t>
  </si>
  <si>
    <t>Linha Para Pedreiro 30m</t>
  </si>
  <si>
    <t>471797</t>
  </si>
  <si>
    <t>Mandril para serra copo de 32 mm à 210mm com encaixe hexagonal</t>
  </si>
  <si>
    <t>Porta de vidro temperado incolor, 0,90x2,10m, esp 10mm</t>
  </si>
  <si>
    <t>Rejunte externo para piscina na cor cinza platina ou branca 1kg</t>
  </si>
  <si>
    <t>Rejunte interno na cor branca ou cinza 1kg</t>
  </si>
  <si>
    <t>Capacete p/ pedreiro com abas nas laterais</t>
  </si>
  <si>
    <t>Chapéu australiano com protetor de nuca e cordão de ajuste, confeccionado em poliéster.</t>
  </si>
  <si>
    <t>322303</t>
  </si>
  <si>
    <t>Capacete com carneira e aba frontal, aplicação construção civil</t>
  </si>
  <si>
    <t>357957</t>
  </si>
  <si>
    <t>Luva de algodão tricotada pigmentada tamanhos variados (par)</t>
  </si>
  <si>
    <t>313379</t>
  </si>
  <si>
    <t>Respirador semifacial descartável dobrável, para partículas PFF2, soldada ultrassônica em todo seu perímetro com tirantes elásticos. Possui uma tira de material metálico utilizada para ajuste no septo nasal com válvula de exalação. Na cor Azul.</t>
  </si>
  <si>
    <t>FERAMENTAS</t>
  </si>
  <si>
    <t>214241</t>
  </si>
  <si>
    <t>Talhadeira Sextavada em Aço Forjado com Protetor 19x300mm</t>
  </si>
  <si>
    <t>391934</t>
  </si>
  <si>
    <t>Torquês Armador de 12 Pol.</t>
  </si>
  <si>
    <t xml:space="preserve">	603268</t>
  </si>
  <si>
    <t>Picareta com cabo de 90cm</t>
  </si>
  <si>
    <t>441625</t>
  </si>
  <si>
    <t>Prumo de Aço 750gr</t>
  </si>
  <si>
    <t>602047</t>
  </si>
  <si>
    <t>Cavador articulado com cabo de madeira 120cm</t>
  </si>
  <si>
    <t>441609</t>
  </si>
  <si>
    <t xml:space="preserve">Colher de Pedreiro 8" </t>
  </si>
  <si>
    <t>439384</t>
  </si>
  <si>
    <t>Cortador de Pisos e Azuleijos 750mm</t>
  </si>
  <si>
    <t>468646</t>
  </si>
  <si>
    <t>Desempenadeira de Madeira, 260x140mm</t>
  </si>
  <si>
    <t>296200</t>
  </si>
  <si>
    <t>Desempenadeira Metálica com dentes, 272 x 120 x 84mm</t>
  </si>
  <si>
    <t>375372</t>
  </si>
  <si>
    <t>Mangueira de nível 5/16", 15m</t>
  </si>
  <si>
    <t>443271</t>
  </si>
  <si>
    <t>Marreta Oitavada de 2 Kg com Cabo de Madeira</t>
  </si>
  <si>
    <t>419069</t>
  </si>
  <si>
    <t>Martelo de Borracha 55 cm com cabo, para montagem de pisos</t>
  </si>
  <si>
    <t>466175</t>
  </si>
  <si>
    <t>Martelo tipo unha 34mm</t>
  </si>
  <si>
    <t xml:space="preserve">483248 </t>
  </si>
  <si>
    <t>Pá quadrada com cabo de 70cm</t>
  </si>
  <si>
    <t>458140</t>
  </si>
  <si>
    <t>467013</t>
  </si>
  <si>
    <t>Camiseta 100 % algodão com Logomarca da empresa.</t>
  </si>
  <si>
    <t>362853</t>
  </si>
  <si>
    <t>613463</t>
  </si>
  <si>
    <t>EQUIPAMENTO (comodato)</t>
  </si>
  <si>
    <t>Quant. Anual</t>
  </si>
  <si>
    <t xml:space="preserve">Furadeira impacto 1/2" 220V, potência: 750 watts; n° de rotações sem carga: 0 – 3.000min-1; mandril: 1/2” – 13mm (com chave); máx. Ø de perfuração em 16mm (concreto), 13mm (aço), 30mm (madeira); impactos por minuto: 0 – 48.000min-1; encaixe: 1/2". Acompanham: empunhadeira auxiliar, chave de mandril, limitador de profundidade  </t>
  </si>
  <si>
    <t>Esmerilhadeira de 710W x 220V. Componentes incluso:  1 Chave de aperto, 1 Flange de apoio, 1 Porca de aperto, 1 Capa de proteção, 1 Punho auxiliar e 1 Manual Marca de referÊncia: bosch</t>
  </si>
  <si>
    <t>bosch</t>
  </si>
  <si>
    <t xml:space="preserve">Martelete Perfurador Rompedor. Potência: 800W. Voltagem: 220V. Frequência: 50/60 Hz. Corrente: 3,9 A. Capacidade máxima de perfuração: 13mm (metal), 24mm (concreto), 30mm (madeira). Força de Impacto (Joule): 2,4 J. Rotação sem carga: 870 RPM. Impacto: 4850 IPM. Itens inclusos: Martelete perfurador, limitador de profundidade, empunhadeira auxiliar e maleta.
</t>
  </si>
  <si>
    <t>Serra Mármore 185mm, 1400W - 220V.</t>
  </si>
  <si>
    <t>RELAÇÃO DE MATEIAIS (PISCINEIRO)</t>
  </si>
  <si>
    <t>PREÇO ANUAL TOTAL</t>
  </si>
  <si>
    <t>Algicida de choque – eliminar as algas de água de piscina, em estágio de contaminação avançado – Embalagem de 01 litro.Validade mínima de 01 ano</t>
  </si>
  <si>
    <t>L</t>
  </si>
  <si>
    <t>Algicida de manutenção – eficaz na prevenção do desenvolvimento de algas em piscinas – Embalagem de 01 litro.Validade mínima de 01 ano.</t>
  </si>
  <si>
    <t>Areia para filtro dancor 15kg</t>
  </si>
  <si>
    <t>Barrilha leve (elevador de PH)</t>
  </si>
  <si>
    <t>kg</t>
  </si>
  <si>
    <t>Bomba sucção 3/4 CV para aspiração em piscina</t>
  </si>
  <si>
    <t xml:space="preserve">Boteira dupla com liga e desliga para quadro de comando </t>
  </si>
  <si>
    <t>Cabo de alumínio ou telescópio com extensão de 6m</t>
  </si>
  <si>
    <t>Tubo de pvc de 50mm 6 metros</t>
  </si>
  <si>
    <t>Tubo de pvc de 60mm 6 metros</t>
  </si>
  <si>
    <t>Cesto pré-filtro da bomba</t>
  </si>
  <si>
    <t>Clarificante - Destinando a decantação de matérias mais finas. Composição: 30% de tricloreto de alumínio, ácido clorídrico 1,5% e ingredientes inertes 68,5%. Dosagem: 3 a 6 ml/m³. Validade mínima de 01 ano</t>
  </si>
  <si>
    <t>Desingripante Anti Ferrugem Spray</t>
  </si>
  <si>
    <t>Escovão</t>
  </si>
  <si>
    <t>Esponjão</t>
  </si>
  <si>
    <t>Joelho de pvc de 50mm para água fria</t>
  </si>
  <si>
    <t>Joelho de pvc de 60mm para água fria</t>
  </si>
  <si>
    <t>Kit selo mecânico e rolamento para bomba danco</t>
  </si>
  <si>
    <t>Limpa bordas</t>
  </si>
  <si>
    <t>Mangueira flutuante de 30m</t>
  </si>
  <si>
    <t>Manômetro para filtro DANCOR de piscina</t>
  </si>
  <si>
    <t>Motor elétrico de 3cv para sistema dancor</t>
  </si>
  <si>
    <t>Oring para a tampa do pré filtro para modelos de bomba de 3cv dancor</t>
  </si>
  <si>
    <t>Oring para chave seletora</t>
  </si>
  <si>
    <t>Parafuso sextavada de inox diâmentro m8. chave utilizada: combinada de 13mm</t>
  </si>
  <si>
    <t>Peneira pelicano cata folha</t>
  </si>
  <si>
    <t>Protetor solar fator FPS 60 500ml</t>
  </si>
  <si>
    <t>Reagentes de análise de Cloro e pH compatíveis com o estojo (KIT) para teste 2 em 1</t>
  </si>
  <si>
    <t>Redutor de pH</t>
  </si>
  <si>
    <t>Registro de esfera soldável em PVC 60mm</t>
  </si>
  <si>
    <t>Rotor da bomba danco de 3cv</t>
  </si>
  <si>
    <t>Sulfato de Alumínio (decantador)</t>
  </si>
  <si>
    <t>Tampa da válvula seletora dancor</t>
  </si>
  <si>
    <t>Tampa do dreno compatível com o já instalado in loco</t>
  </si>
  <si>
    <t>Tampa do pré filtro (acrílico)</t>
  </si>
  <si>
    <t>Timer ou temporizador digital com 20 programas com temporização de 1s a 24h e contatos NA. Os programas deve ter programação em dias para uma maior precisão. Marca de referência: COEL OU WEG</t>
  </si>
  <si>
    <t>União de 60mm</t>
  </si>
  <si>
    <t>Válvula seletora de 6 posições de operação para filtro</t>
  </si>
  <si>
    <t>Pastilha de cloro com 200g</t>
  </si>
  <si>
    <t>Skimmer com mangueira</t>
  </si>
  <si>
    <t>Abafador Ruído Auricular concha</t>
  </si>
  <si>
    <t>Máscara com filtro para produtos como: cloro, elevador de ph, abaixador de ph</t>
  </si>
  <si>
    <t>Luvas de borracha</t>
  </si>
  <si>
    <t>FERRRAMENTAS</t>
  </si>
  <si>
    <t>Aspirador com 8 (oito) rodas ou superior, com escova</t>
  </si>
  <si>
    <t>Vassoura</t>
  </si>
  <si>
    <t>Fita Teste Piscina para análise da alcalinidade, ph, cloro livre e ácido cianúrico</t>
  </si>
  <si>
    <t>Chave combinada de 13mm</t>
  </si>
  <si>
    <t>Chave combinada de 14mm</t>
  </si>
  <si>
    <t>Chabe combinada de 10mm</t>
  </si>
  <si>
    <t>Chave de grifo de de 36"</t>
  </si>
  <si>
    <t>Chave de grifo de de 24"</t>
  </si>
  <si>
    <t>Camiseta com manga comprida com Logomarca da empresa e proteção solar</t>
  </si>
  <si>
    <t>Botas para piscineiro: característica: feita de borracha natural, resistente a água. Solado antiderrapante. Resistente a brasão. Cano com altura média e biqueira com proteção a impactos</t>
  </si>
  <si>
    <t>RELAÇÃO DE MATERIAL (AUXILIAR DE MANUTENÇÃO)</t>
  </si>
  <si>
    <t>Acabamento cromado para válvula hydra(tampa)</t>
  </si>
  <si>
    <t>Adaptador curto para água fria de 32mm x 1"</t>
  </si>
  <si>
    <t xml:space="preserve">Adaptador de 1/2" com rosca interna e bico para mangueira de gás GLP </t>
  </si>
  <si>
    <t>Anel de vedação para caixa acoplada</t>
  </si>
  <si>
    <t>Anel de vedação para vaso sanitário</t>
  </si>
  <si>
    <t>Arco de serra regulável de metal. Marca de referência: Starret</t>
  </si>
  <si>
    <t>Bucha de pvc de 3/4" x 1/2"</t>
  </si>
  <si>
    <t xml:space="preserve">Cola de cano para pvc de 75g. Marca de referência: Polytubus e tigre </t>
  </si>
  <si>
    <t>Jogo de brocas com 33 peças com as seguintes características: 7 brocas para metal HSS-R – diâmetros: 2 – 3 – 3 – 3,3 – 4 – 4,2 – 5mm. 5 brocas de vídea para concreto – diâmetros: 4 – 5 – 6 – 7 – 8mm.6 brocas para madeira – diâmetros: 3 – 4 – 5 – 6 – 7 – 8mm.10 pontas parafusadoras de 25mm, sendo: 03 Pontas Philips: PH1 – PH2 – PH3. 02 Pontas Pozidrive: PZ1 – PZ2. 03 Pontas Fenda: 4 – 6 – 7mm. 02 Pontas Tork: T20 – T25. 03 chaves de caixa para parafusos sextavados: 7 – 8 – 10mm. 01 adaptador magnético de 60mm.01 escareador</t>
  </si>
  <si>
    <t>Conjunto broca, material: aço rápido, aplicação: metal, componentes: 5 peças de 5,6,8,10,12 mm</t>
  </si>
  <si>
    <t>Conjunto broca, material: aço, aplicação: madeira, componentes: 7 peças de 3, 4, 5, 6, 7, 8 e 10mm, tipo: cilíndrica com 3 pontas</t>
  </si>
  <si>
    <t>Conjunto broca, material: vídea, aplicação: concreto, componentes: 8 peças de 3; 4, 5, 6, 7, 8, 9 e 10mm</t>
  </si>
  <si>
    <t>Mola hidráulica para porta de vidro para 180k. com trava de parada em 90º . manual de instrução ilustrado. Um adesivo PUXE/EMPURRE. certificado de garantia do fabricante.</t>
  </si>
  <si>
    <t xml:space="preserve">Engate flexível de 100cm e diâmetro de 1/2" para água fria </t>
  </si>
  <si>
    <t xml:space="preserve">Engate flexível de 60cm e diâmetro de 1/2" para água fria </t>
  </si>
  <si>
    <t>Fita veda rosca 18 cm x 50m. Marca de referência:tigre, Aldelbra e vonder</t>
  </si>
  <si>
    <t>Galão de tinta para pintura externa na cor branco gelo ou neve de 18L</t>
  </si>
  <si>
    <t>Galão de tinta para pintura interna na cor branca neve ou branco gelo com 15L</t>
  </si>
  <si>
    <t>Joelho de pvc para água fria de 25mm</t>
  </si>
  <si>
    <t>Jogo de Serra Copo 22 a 64mm com 9 Peças. Sendo dois deles guias para serra copo e maleta</t>
  </si>
  <si>
    <t>Kit de chaves fixas de com os seguintes tamanhos: 6,7,8,9,10,11,12,13,14,15,16, e 17 mm</t>
  </si>
  <si>
    <t>Kit de dobradiça para porta de vidro pivotante, inferior e superior, em inox</t>
  </si>
  <si>
    <t>Ralo grelha de inox com fechamento para banheiros e cozinhas</t>
  </si>
  <si>
    <t>Kit de instalação de gás glp contendo: 1- Mangueira Gás Medida 120cm Tubo De Cobre Interno Trançado De Fios Em liga Especial Em tomback Rosca 1/2 Macho NPT x 1/2 Fêmea NPT Terminais De latão. No Lado Da Fêmea Giratória é Montada Uma Luva Sextavada, Para Utilização De Contra Chave Durante a Instalação, Evitando Torções No produto. Fabricado Com Referencia Na NBR 14177. 1- Adaptador Latão Dako Rosca 1/2 Femea NPT. 1- Anel Vedação Borracha Nitrílica Para Água e Gás. 1 fita veda rosca 18 x 50m e resgistro abre e fecha em 90°  rosca de 1/2" fêmea NPT. Obs. o registro pode ser giratório</t>
  </si>
  <si>
    <t>Kit de serra para arco de 12" como 10 lâminas. Marca de referência. Starret</t>
  </si>
  <si>
    <t>Kit universal boia e descarga para caixa acoplada</t>
  </si>
  <si>
    <t>Mandril para serras copo hexagonal 5/8" - 18 UNF serras copo de 32-210 mm. Marca de referência. Bosh e makita</t>
  </si>
  <si>
    <t>Caixa sifonada</t>
  </si>
  <si>
    <t>Miolo de fechadura de porta de vidros tipo borboleta ou pino</t>
  </si>
  <si>
    <t>Kit de intalação de vaso sanitário com parafusos, arruelas e buchas</t>
  </si>
  <si>
    <t>Rebite pop, material: alumínio, tipo:comum, diâmetro corpo: 3,20 mm, comprimento: 16 mm. Pacote com 100 unidades</t>
  </si>
  <si>
    <t>Reparo Para Válvula De Descarga 2550 Hydra Max Clean Pro 1 1/2 E 1 1/4 ou compatível</t>
  </si>
  <si>
    <t>Roldana com rolamento de 608zz de 22mm duplamente blindado para porta de vidro com suporte</t>
  </si>
  <si>
    <t>Roldana em formato de U para portal de ferro com as seguintes dimensões. Diâmetro de 3" para trilho de 1/2", 3/4 ou 5/8"</t>
  </si>
  <si>
    <t xml:space="preserve">Sifão universal para pias de banheiros e pias flexível na cor branco: Marca de referência: tigre, blukit e astra </t>
  </si>
  <si>
    <t>Tinta esmalte síntético 3,6 L na cor vermelha ou branca ou preta ou conforme necessidade da cor</t>
  </si>
  <si>
    <t>Torneira de jardim de pvc de 1/2" com adaptador de 3/4"x1/2". Marca de referência: Tramotina e Krona</t>
  </si>
  <si>
    <t>Torneira para mictório automática de inox de 1/2"</t>
  </si>
  <si>
    <t>Torneira para pia automática de inox de 1/2"</t>
  </si>
  <si>
    <t>Trena de 5m. Marca de referência: Starret</t>
  </si>
  <si>
    <t>União de pvc para água fria soldável de 32mm (1")</t>
  </si>
  <si>
    <t>Válvula de pvc para pia e lavatório na cor branca</t>
  </si>
  <si>
    <t>Cano de pvc para água fria de 25mm. Vara com 6m</t>
  </si>
  <si>
    <t>Cano de pvc para água fria de 32mm. Vara com 6m</t>
  </si>
  <si>
    <t>Luva soldável de 25mm em pvc</t>
  </si>
  <si>
    <t>Luva soldável de 32mm em pvc</t>
  </si>
  <si>
    <t>Luva de correr de 25mm em pvc</t>
  </si>
  <si>
    <t>Luva de correr de 32mm em pvc</t>
  </si>
  <si>
    <t>Joelho de pvc para água fria de 32mm</t>
  </si>
  <si>
    <t>Registro de esfera de pvc soldável de 25mm</t>
  </si>
  <si>
    <t>Registro de esfera de pvc com rosca externa de 25mm</t>
  </si>
  <si>
    <t>Adaptador de F/M de 32mm x 1" com rosca metálica</t>
  </si>
  <si>
    <t>Kit de rolo para pintar de poliester e anti respingo com 4  dimensões: 5,9,15 e 23 cm</t>
  </si>
  <si>
    <t>Kit de trincha com pinceis nos tamanhos: 12mm, 19mm,25mm,38mm e 50mm. Cabo em plástico ou madeira. Cedas feitas de lã natural</t>
  </si>
  <si>
    <t>Fita dupla face marca 3m com as seguintes dimensões: 19mm x 5m</t>
  </si>
  <si>
    <t xml:space="preserve">Perfl para calha pluvial </t>
  </si>
  <si>
    <t>Puxador para porta de vidro pivotante</t>
  </si>
  <si>
    <t>Chuveiro de plástico de 1/2"</t>
  </si>
  <si>
    <t xml:space="preserve">torneira para bebedouro </t>
  </si>
  <si>
    <t>Luva pigmentada para trabalhos leves</t>
  </si>
  <si>
    <t xml:space="preserve">	603077</t>
  </si>
  <si>
    <t>Kit com 50 máscara contra poeira n95 pff2</t>
  </si>
  <si>
    <t>Capacete com abas laterais</t>
  </si>
  <si>
    <t>Alicate bico reto tipo telefone de 8" .  Modelo de referência GEDORE-8132-200IOX ou similar</t>
  </si>
  <si>
    <t>Alicate de pressão de 10"</t>
  </si>
  <si>
    <t>Alicate universal de 8" com tensão de isolamento de 1000V . Marca e modelo de referencia : Gedore, Belzer, Robost</t>
  </si>
  <si>
    <t>Chave de grifo de 8"</t>
  </si>
  <si>
    <t>Chave de regulagem de 10"</t>
  </si>
  <si>
    <t>Jogo chave, material: aço cromo vanádio, quantidade peças: 6, componentes: 3 chaves de fenda simples e 03 chaves cruzadas, características adicionais: haste isolada para carga de 1000v. Modelo de referência e marcas: gedore  belzer</t>
  </si>
  <si>
    <t>Jogo de chave allen fabricado em vanádio. Acabamento fosfatizada/escurecida composto de 12 peças: 1/16", 5/64, 3/32, 1/8, 5/32, 3/16, 7/32, 1/4, 5/16, 7/16, e 1/2</t>
  </si>
  <si>
    <t>kit de chaves fixas de com os seguintes tamanhos: 6,7,8,9,10,11,12,13,14,15,16, e 17 mm</t>
  </si>
  <si>
    <t>Paquímetro Analógico 150mm Profissional Aço Inox Com Estojo Alta Precisão P</t>
  </si>
  <si>
    <t>Rebitadeira manual, material: aço carbono, diâmetro rebites: 2,40; 3,20; 4; 4,80 e 6 mm, aplicação: rebite de repuxo de alumínio, cobre, aço, aço inox, adicionais: 04 bicos e chave de troca, características adicionais: cabo com empunhadura antideslizantes tamanho 10". Caixa com 100 unidades</t>
  </si>
  <si>
    <t>Equipamentos (sob demanda) - Auxiliar de manutenção predial</t>
  </si>
  <si>
    <t>Quantidade</t>
  </si>
  <si>
    <t>Furadeira impacto 1/2" 220V, potência: 750 watts; n° de rotações sem carga: 0 – 3.000min-1; mandril: 1/2” – 13mm (com chave); máx. Ø de perfuração em 16mm (concreto), 13mm (aço), 30mm (madeira); impactos por minuto: 0 – 48.000min-1; encaixe: 1/2". Acompanham: empunhadeira auxiliar, chave de mandril, limitador de profundidade  (REGIME DE COMODATO)</t>
  </si>
  <si>
    <t>Máquina de solda para inox e alumínio de 220V ACOMPANHA: Cabo Grampo terra 1,6m 12mm e/r9mm.  Cabo Porta-eletrodo 1,6m 12mm e/r9mm.  Manual em PORTUGUÊS.  Alça de ombro</t>
  </si>
  <si>
    <t>Máquina de soldar elétrica  de 220V . amperagem mínina: 15A. Amperagem máxima: 200A</t>
  </si>
  <si>
    <t>RELAÇÃO DE MATERIAIS (AUXILIAR DE SAÚDE BUCAL)</t>
  </si>
  <si>
    <t>374477</t>
  </si>
  <si>
    <t>Detergente enzimático</t>
  </si>
  <si>
    <t>620665</t>
  </si>
  <si>
    <t>Detergente neutro em louça de 500mL</t>
  </si>
  <si>
    <t>und</t>
  </si>
  <si>
    <t>267308</t>
  </si>
  <si>
    <t>Saco de lixo, em propietileno, banco leitoso, para descarte de lixo infectado, capacidade 30 l, pacote com 100 unidades. validade mínima de 2 anos, registrado junto a anvisa.</t>
  </si>
  <si>
    <t>428619</t>
  </si>
  <si>
    <t>387699</t>
  </si>
  <si>
    <t>Luva de procedimento, material látex natural, tamanho pequeno/médio, lubrificada com pó bioabsorvível, atóxica, ambidestra, descartável, formato anatômico. caixa com 50 pares. validade mínima de 03 anos. registrado junto a anvisa.</t>
  </si>
  <si>
    <t>455228</t>
  </si>
  <si>
    <t>Máscara, tripla camada de filtragem, formato retangular, cor branca, com clipe nasal, uso descartável/único, fixação com elástico, gramatura 30 g/m . registro junto a anvisa. validade mínima 02 anos. caixa com 50 unidades</t>
  </si>
  <si>
    <t>Pijama para auxiliar bucal com logotipo da empresa e Tecido  que sejam fáceis de higienizar. Poliamida, elastano e gabardine são algumas opçõe</t>
  </si>
  <si>
    <t>Sapato compatível com a função</t>
  </si>
  <si>
    <t>UNIFORME - Porteiro</t>
  </si>
  <si>
    <t xml:space="preserve">Calça Masculina Social Material: 35% Lã E 65% Poliéster , Modelo: Social , Tipo Bolso: 2 Dianteiros Embutidos E 2 Traseiros Chapados , Tamanho: Sob Medida , Características Adicionais: Com Passadores P/Cinto , Tipo Braguilha: Zíper E Botão , Quantidade Bolsos: 2 Dianteiros E 2 Traseiros </t>
  </si>
  <si>
    <t>Camisa Masculina Material: Poliéster E Algodão , Modelo Manga: Curta , Tipo Gola: Colarinho , Cor: Branca , Tamanho: 2 , Características Adicionais: Abertura Frontal Com Fechamento Por Botões , Uso: Uniforme com Logomarca da empresa.</t>
  </si>
  <si>
    <t>Sapato Masculino Tipo: Social , Material: Couro , Cor: Preta , Características Adicionais: Sem Cadarço , Tamanho: Sob Medida , Material Sola: Borracha Antiderrapante , Material Palmilha: Poliuretano</t>
  </si>
  <si>
    <t>Cinto Vestuário Material: 100 % Poliester , Cor: Preta , Material Fivela: Polímero , Tamanho: Sob Medida , Características Adicionais: Fivela Com 5,0 Cm De Largura 5,7 Cm De Comprimento , Largura: 4,50 CM, Tipo: Uniforme</t>
  </si>
  <si>
    <t>Meia Vestuário Masculino Material: Algodão, Poliamida E Elastano , Tipo: Social , Cor: Variada , Tamanho: Sob Medida</t>
  </si>
  <si>
    <t>Apito Material: Plástico , Aplicação: Esporte , Tamanho: Nº40 , Características Adicionais: Com Cordão</t>
  </si>
  <si>
    <t>Insumos</t>
  </si>
  <si>
    <t>Equipamentos (Comodato) - Eletricista</t>
  </si>
  <si>
    <t>Cloro granulado 10kg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</si>
</sst>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_-&quot;R$&quot;\ * #,##0.00_-;\-&quot;R$&quot;\ * #,##0.00_-;_-&quot;R$&quot;\ * &quot;-&quot;??_-;_-@"/>
    <numFmt numFmtId="165" formatCode="_-[$R$-416]\ * #,##0_-;\-[$R$-416]\ * #,##0_-;_-[$R$-416]\ * &quot;-&quot;_-;_-@_-"/>
    <numFmt numFmtId="166" formatCode="_-[$R$-416]\ * #,##0.00_-;\-[$R$-416]\ * #,##0.00_-;_-[$R$-416]\ * &quot;-&quot;??_-;_-@_-"/>
    <numFmt numFmtId="167" formatCode="[$R$-416]\ #,##0.00"/>
  </numFmts>
  <fonts count="25" x14ac:knownFonts="1">
    <font>
      <sz val="11"/>
      <color rgb="FF000000"/>
      <name val="Calibri"/>
    </font>
    <font>
      <sz val="11"/>
      <color theme="1"/>
      <name val="Calibri"/>
      <family val="2"/>
      <scheme val="minor"/>
    </font>
    <font>
      <sz val="11"/>
      <color theme="1"/>
      <name val="Calibri"/>
      <family val="2"/>
      <scheme val="minor"/>
    </font>
    <font>
      <b/>
      <sz val="16"/>
      <color rgb="FF000000"/>
      <name val="Calibri"/>
      <family val="2"/>
    </font>
    <font>
      <sz val="10"/>
      <color rgb="FF000000"/>
      <name val="Times New Roman"/>
      <family val="1"/>
    </font>
    <font>
      <u/>
      <sz val="11"/>
      <color theme="10"/>
      <name val="Calibri"/>
      <family val="2"/>
    </font>
    <font>
      <sz val="16"/>
      <color rgb="FF000000"/>
      <name val="Calibri"/>
    </font>
    <font>
      <sz val="16"/>
      <name val="Calibri"/>
      <family val="2"/>
    </font>
    <font>
      <sz val="16"/>
      <name val="Calibri Light"/>
      <family val="2"/>
      <scheme val="major"/>
    </font>
    <font>
      <sz val="16"/>
      <color rgb="FF0307BD"/>
      <name val="Calibri"/>
      <family val="2"/>
    </font>
    <font>
      <b/>
      <sz val="14"/>
      <color rgb="FF000000"/>
      <name val="Calibri"/>
      <family val="2"/>
    </font>
    <font>
      <sz val="14"/>
      <color rgb="FF000000"/>
      <name val="Calibri"/>
    </font>
    <font>
      <b/>
      <sz val="14"/>
      <color rgb="FF000000"/>
      <name val="Calibri"/>
    </font>
    <font>
      <b/>
      <sz val="14"/>
      <name val="Calibri"/>
      <family val="2"/>
    </font>
    <font>
      <sz val="14"/>
      <color rgb="FF000000"/>
      <name val="Calibri"/>
      <family val="2"/>
    </font>
    <font>
      <sz val="14"/>
      <name val="Calibri"/>
      <family val="2"/>
    </font>
    <font>
      <b/>
      <sz val="14"/>
      <name val="Calibri"/>
      <family val="2"/>
      <scheme val="minor"/>
    </font>
    <font>
      <sz val="14"/>
      <color rgb="FF000000"/>
      <name val="Calibri"/>
      <family val="2"/>
      <scheme val="minor"/>
    </font>
    <font>
      <sz val="14"/>
      <name val="Calibri"/>
      <family val="2"/>
      <scheme val="minor"/>
    </font>
    <font>
      <b/>
      <sz val="14"/>
      <color rgb="FF000000"/>
      <name val="Calibri"/>
      <family val="2"/>
      <scheme val="minor"/>
    </font>
    <font>
      <sz val="14"/>
      <color rgb="FF666666"/>
      <name val="Arial"/>
      <family val="2"/>
    </font>
    <font>
      <sz val="16"/>
      <color rgb="FF000000"/>
      <name val="Calibri"/>
      <family val="2"/>
    </font>
    <font>
      <sz val="11"/>
      <color rgb="FF000000"/>
      <name val="Calibri"/>
    </font>
    <font>
      <b/>
      <sz val="14"/>
      <color theme="1"/>
      <name val="Calibri"/>
      <family val="2"/>
      <scheme val="minor"/>
    </font>
    <font>
      <sz val="14"/>
      <color theme="1"/>
      <name val="Calibri"/>
      <family val="2"/>
      <scheme val="minor"/>
    </font>
  </fonts>
  <fills count="12">
    <fill>
      <patternFill patternType="none"/>
    </fill>
    <fill>
      <patternFill patternType="gray125"/>
    </fill>
    <fill>
      <patternFill patternType="solid">
        <fgColor rgb="FFFFFFFF"/>
        <bgColor rgb="FFFFFFFF"/>
      </patternFill>
    </fill>
    <fill>
      <patternFill patternType="solid">
        <fgColor theme="0" tint="-0.14999847407452621"/>
        <bgColor indexed="64"/>
      </patternFill>
    </fill>
    <fill>
      <patternFill patternType="solid">
        <fgColor rgb="FFD9D9D9"/>
      </patternFill>
    </fill>
    <fill>
      <patternFill patternType="solid">
        <fgColor rgb="FFA6A6A6"/>
      </patternFill>
    </fill>
    <fill>
      <patternFill patternType="solid">
        <fgColor rgb="FFFFFF00"/>
      </patternFill>
    </fill>
    <fill>
      <patternFill patternType="solid">
        <fgColor theme="0" tint="-0.249977111117893"/>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0"/>
        <bgColor indexed="64"/>
      </patternFill>
    </fill>
  </fills>
  <borders count="31">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indexed="64"/>
      </right>
      <top/>
      <bottom/>
      <diagonal/>
    </border>
    <border>
      <left/>
      <right/>
      <top/>
      <bottom style="thin">
        <color indexed="64"/>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bottom/>
      <diagonal/>
    </border>
    <border>
      <left style="thin">
        <color rgb="FF000000"/>
      </left>
      <right style="thin">
        <color rgb="FF000000"/>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rgb="FF000000"/>
      </right>
      <top/>
      <bottom/>
      <diagonal/>
    </border>
    <border>
      <left/>
      <right style="thin">
        <color indexed="64"/>
      </right>
      <top style="thin">
        <color rgb="FF000000"/>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rgb="FF000000"/>
      </left>
      <right/>
      <top/>
      <bottom style="thin">
        <color rgb="FF000000"/>
      </bottom>
      <diagonal/>
    </border>
  </borders>
  <cellStyleXfs count="6">
    <xf numFmtId="0" fontId="0" fillId="0" borderId="0"/>
    <xf numFmtId="0" fontId="2" fillId="0" borderId="0"/>
    <xf numFmtId="0" fontId="4" fillId="0" borderId="0"/>
    <xf numFmtId="0" fontId="5" fillId="0" borderId="0" applyNumberFormat="0" applyFill="0" applyBorder="0" applyAlignment="0" applyProtection="0"/>
    <xf numFmtId="0" fontId="1" fillId="0" borderId="0"/>
    <xf numFmtId="44" fontId="22" fillId="0" borderId="0" applyFont="0" applyFill="0" applyBorder="0" applyAlignment="0" applyProtection="0"/>
  </cellStyleXfs>
  <cellXfs count="346">
    <xf numFmtId="0" fontId="0" fillId="0" borderId="0" xfId="0"/>
    <xf numFmtId="0" fontId="6"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7" fillId="0" borderId="5" xfId="0" applyFont="1" applyBorder="1" applyAlignment="1">
      <alignment horizontal="center" vertical="center"/>
    </xf>
    <xf numFmtId="0" fontId="7" fillId="0" borderId="5" xfId="0" applyFont="1" applyBorder="1" applyAlignment="1">
      <alignment horizontal="left" vertical="center" wrapText="1"/>
    </xf>
    <xf numFmtId="0" fontId="7" fillId="0" borderId="5" xfId="0" applyFont="1" applyBorder="1" applyAlignment="1">
      <alignment horizontal="center" vertical="center" wrapText="1"/>
    </xf>
    <xf numFmtId="164" fontId="6" fillId="0" borderId="5" xfId="0" applyNumberFormat="1" applyFont="1" applyBorder="1" applyAlignment="1">
      <alignment horizontal="center" vertical="center"/>
    </xf>
    <xf numFmtId="0" fontId="7" fillId="0" borderId="5" xfId="0" applyFont="1" applyBorder="1" applyAlignment="1">
      <alignment horizontal="justify" vertical="center" wrapText="1"/>
    </xf>
    <xf numFmtId="0" fontId="8" fillId="0" borderId="5" xfId="0" applyFont="1" applyBorder="1" applyAlignment="1">
      <alignment horizontal="left" vertical="center" wrapText="1"/>
    </xf>
    <xf numFmtId="0" fontId="8" fillId="0" borderId="5" xfId="0" applyFont="1" applyBorder="1" applyAlignment="1">
      <alignment horizontal="center" vertical="center" wrapText="1"/>
    </xf>
    <xf numFmtId="0" fontId="8" fillId="0" borderId="5" xfId="3" applyFont="1" applyBorder="1"/>
    <xf numFmtId="0" fontId="8" fillId="0" borderId="5" xfId="0" applyFont="1" applyBorder="1"/>
    <xf numFmtId="0" fontId="8" fillId="0" borderId="5" xfId="0" applyFont="1" applyBorder="1" applyAlignment="1">
      <alignment wrapText="1"/>
    </xf>
    <xf numFmtId="0" fontId="7" fillId="0" borderId="0" xfId="0" applyFont="1" applyAlignment="1">
      <alignment horizontal="center" vertical="center"/>
    </xf>
    <xf numFmtId="0" fontId="7" fillId="0" borderId="0" xfId="0" applyFont="1" applyAlignment="1">
      <alignment horizontal="left" vertical="center" wrapText="1"/>
    </xf>
    <xf numFmtId="0" fontId="6" fillId="0" borderId="0" xfId="0" applyFont="1" applyAlignment="1">
      <alignment wrapText="1"/>
    </xf>
    <xf numFmtId="0" fontId="3" fillId="0" borderId="13" xfId="0" applyFont="1" applyBorder="1" applyAlignment="1">
      <alignment horizontal="center" vertical="center"/>
    </xf>
    <xf numFmtId="0" fontId="3" fillId="0" borderId="13" xfId="0" applyFont="1" applyBorder="1" applyAlignment="1">
      <alignment horizontal="center" vertical="center" wrapText="1"/>
    </xf>
    <xf numFmtId="0" fontId="7" fillId="0" borderId="0" xfId="0" applyFont="1" applyAlignment="1">
      <alignment horizontal="justify" vertical="center" wrapText="1"/>
    </xf>
    <xf numFmtId="0" fontId="7" fillId="0" borderId="0" xfId="0" applyFont="1" applyAlignment="1">
      <alignment horizontal="center" vertical="center" wrapText="1"/>
    </xf>
    <xf numFmtId="0" fontId="11" fillId="0" borderId="0" xfId="0" applyFont="1" applyAlignment="1">
      <alignment wrapText="1"/>
    </xf>
    <xf numFmtId="0" fontId="10" fillId="0" borderId="3" xfId="0" applyFont="1" applyBorder="1" applyAlignment="1">
      <alignment horizontal="center" vertical="center" wrapText="1"/>
    </xf>
    <xf numFmtId="0" fontId="13" fillId="0" borderId="3" xfId="0" applyFont="1" applyBorder="1" applyAlignment="1">
      <alignment horizontal="left" vertical="center" wrapText="1"/>
    </xf>
    <xf numFmtId="0" fontId="11" fillId="0" borderId="3" xfId="0" applyFont="1" applyBorder="1" applyAlignment="1">
      <alignment horizontal="center" vertical="center" wrapText="1"/>
    </xf>
    <xf numFmtId="0" fontId="14" fillId="0" borderId="3" xfId="0" applyFont="1" applyBorder="1" applyAlignment="1">
      <alignment horizontal="left" vertical="center" wrapText="1"/>
    </xf>
    <xf numFmtId="164" fontId="15" fillId="0" borderId="3" xfId="0" applyNumberFormat="1" applyFont="1" applyBorder="1" applyAlignment="1">
      <alignment horizontal="center" vertical="center" wrapText="1"/>
    </xf>
    <xf numFmtId="164" fontId="11" fillId="0" borderId="3" xfId="0" applyNumberFormat="1" applyFont="1" applyBorder="1" applyAlignment="1">
      <alignment horizontal="center" vertical="center" wrapText="1"/>
    </xf>
    <xf numFmtId="164" fontId="15" fillId="11" borderId="3" xfId="0" applyNumberFormat="1" applyFont="1" applyFill="1" applyBorder="1" applyAlignment="1">
      <alignment horizontal="center" vertical="center" wrapText="1"/>
    </xf>
    <xf numFmtId="0" fontId="11" fillId="0" borderId="3" xfId="0" applyFont="1" applyBorder="1" applyAlignment="1">
      <alignment wrapText="1"/>
    </xf>
    <xf numFmtId="0" fontId="15" fillId="0" borderId="3" xfId="0" applyFont="1" applyBorder="1" applyAlignment="1">
      <alignment horizontal="left" vertical="center" wrapText="1"/>
    </xf>
    <xf numFmtId="0" fontId="11" fillId="0" borderId="0" xfId="0" applyFont="1" applyAlignment="1">
      <alignment horizontal="center"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164" fontId="15" fillId="0" borderId="0" xfId="0" applyNumberFormat="1" applyFont="1" applyAlignment="1">
      <alignment horizontal="center" vertical="center" wrapText="1"/>
    </xf>
    <xf numFmtId="0" fontId="11" fillId="0" borderId="4" xfId="0" applyFont="1" applyBorder="1" applyAlignment="1">
      <alignment horizontal="center" vertical="center" wrapText="1"/>
    </xf>
    <xf numFmtId="164" fontId="11" fillId="0" borderId="4" xfId="0" applyNumberFormat="1" applyFont="1" applyBorder="1" applyAlignment="1">
      <alignment horizontal="center" vertical="center" wrapText="1"/>
    </xf>
    <xf numFmtId="164" fontId="11" fillId="0" borderId="0" xfId="0" applyNumberFormat="1" applyFont="1" applyAlignment="1">
      <alignment horizontal="center" vertical="center" wrapText="1"/>
    </xf>
    <xf numFmtId="0" fontId="15" fillId="0" borderId="9" xfId="0" applyFont="1" applyBorder="1" applyAlignment="1">
      <alignment horizontal="left" vertical="center" wrapText="1"/>
    </xf>
    <xf numFmtId="0" fontId="14" fillId="0" borderId="0" xfId="0" applyFont="1" applyAlignment="1">
      <alignment horizontal="left" vertical="center" wrapText="1"/>
    </xf>
    <xf numFmtId="0" fontId="18" fillId="4" borderId="3" xfId="2" applyFont="1" applyFill="1" applyBorder="1" applyAlignment="1">
      <alignment horizontal="left" vertical="top" wrapText="1"/>
    </xf>
    <xf numFmtId="1" fontId="17" fillId="4" borderId="3" xfId="2" applyNumberFormat="1" applyFont="1" applyFill="1" applyBorder="1" applyAlignment="1">
      <alignment horizontal="right" vertical="center" wrapText="1" shrinkToFit="1"/>
    </xf>
    <xf numFmtId="0" fontId="17" fillId="4" borderId="3" xfId="2" applyFont="1" applyFill="1" applyBorder="1" applyAlignment="1">
      <alignment horizontal="left" vertical="top" wrapText="1"/>
    </xf>
    <xf numFmtId="2" fontId="17" fillId="4" borderId="3" xfId="2" applyNumberFormat="1" applyFont="1" applyFill="1" applyBorder="1" applyAlignment="1">
      <alignment horizontal="right" vertical="center" wrapText="1" shrinkToFit="1"/>
    </xf>
    <xf numFmtId="0" fontId="16" fillId="5" borderId="3" xfId="2" applyFont="1" applyFill="1" applyBorder="1" applyAlignment="1">
      <alignment horizontal="left" vertical="top" wrapText="1"/>
    </xf>
    <xf numFmtId="164" fontId="15" fillId="0" borderId="1" xfId="0" applyNumberFormat="1" applyFont="1" applyBorder="1" applyAlignment="1">
      <alignment horizontal="center" vertical="center" wrapText="1"/>
    </xf>
    <xf numFmtId="164" fontId="13" fillId="9" borderId="3" xfId="0" applyNumberFormat="1" applyFont="1" applyFill="1" applyBorder="1" applyAlignment="1">
      <alignment horizontal="center" vertical="center" wrapText="1"/>
    </xf>
    <xf numFmtId="164" fontId="11" fillId="9" borderId="3" xfId="0" applyNumberFormat="1" applyFont="1" applyFill="1" applyBorder="1" applyAlignment="1">
      <alignment horizontal="center" vertical="center" wrapText="1"/>
    </xf>
    <xf numFmtId="164" fontId="12" fillId="9" borderId="3" xfId="0" applyNumberFormat="1" applyFont="1" applyFill="1" applyBorder="1" applyAlignment="1">
      <alignment horizontal="center" vertical="center" wrapText="1"/>
    </xf>
    <xf numFmtId="0" fontId="12" fillId="3" borderId="6" xfId="0" applyFont="1" applyFill="1" applyBorder="1" applyAlignment="1">
      <alignment horizontal="center" vertical="center" wrapText="1"/>
    </xf>
    <xf numFmtId="0" fontId="16" fillId="5" borderId="6" xfId="2" applyFont="1" applyFill="1" applyBorder="1" applyAlignment="1">
      <alignment horizontal="left" vertical="center" wrapText="1"/>
    </xf>
    <xf numFmtId="0" fontId="16" fillId="5" borderId="6" xfId="2" applyFont="1" applyFill="1" applyBorder="1" applyAlignment="1">
      <alignment horizontal="left" vertical="top" wrapText="1"/>
    </xf>
    <xf numFmtId="2" fontId="17" fillId="3" borderId="3" xfId="2" applyNumberFormat="1" applyFont="1" applyFill="1" applyBorder="1" applyAlignment="1">
      <alignment horizontal="right" vertical="center" wrapText="1" shrinkToFit="1"/>
    </xf>
    <xf numFmtId="0" fontId="11" fillId="0" borderId="3" xfId="0" applyFont="1" applyBorder="1" applyAlignment="1">
      <alignment horizontal="left" wrapText="1"/>
    </xf>
    <xf numFmtId="0" fontId="12" fillId="3" borderId="6" xfId="0" applyFont="1" applyFill="1" applyBorder="1" applyAlignment="1">
      <alignment horizontal="left" vertical="center" wrapText="1"/>
    </xf>
    <xf numFmtId="0" fontId="11" fillId="0" borderId="3" xfId="0" applyFont="1" applyBorder="1" applyAlignment="1">
      <alignment horizontal="left" vertical="center" wrapText="1"/>
    </xf>
    <xf numFmtId="0" fontId="11" fillId="0" borderId="0" xfId="0" applyFont="1" applyAlignment="1">
      <alignment horizontal="left" wrapText="1"/>
    </xf>
    <xf numFmtId="0" fontId="11" fillId="0" borderId="0" xfId="0" applyFont="1" applyAlignment="1">
      <alignment horizontal="left" vertical="center" wrapText="1"/>
    </xf>
    <xf numFmtId="0" fontId="11" fillId="0" borderId="3" xfId="0" applyFont="1" applyBorder="1" applyAlignment="1">
      <alignment vertical="center" wrapText="1"/>
    </xf>
    <xf numFmtId="0" fontId="11" fillId="0" borderId="0" xfId="0" applyFont="1" applyAlignment="1">
      <alignment vertical="center" wrapText="1"/>
    </xf>
    <xf numFmtId="0" fontId="10" fillId="0" borderId="3" xfId="0" applyFont="1" applyBorder="1" applyAlignment="1">
      <alignment vertical="center" wrapText="1"/>
    </xf>
    <xf numFmtId="0" fontId="15" fillId="0" borderId="3" xfId="0" applyFont="1" applyBorder="1" applyAlignment="1">
      <alignment vertical="center" wrapText="1"/>
    </xf>
    <xf numFmtId="0" fontId="15" fillId="0" borderId="4" xfId="0" applyFont="1" applyBorder="1" applyAlignment="1">
      <alignment vertical="center" wrapText="1"/>
    </xf>
    <xf numFmtId="0" fontId="15" fillId="0" borderId="0" xfId="0" applyFont="1" applyAlignment="1">
      <alignment vertical="center" wrapText="1"/>
    </xf>
    <xf numFmtId="0" fontId="12" fillId="3" borderId="6" xfId="0" applyFont="1" applyFill="1" applyBorder="1" applyAlignment="1">
      <alignment vertical="center" wrapText="1"/>
    </xf>
    <xf numFmtId="0" fontId="15" fillId="0" borderId="9" xfId="0" applyFont="1" applyBorder="1" applyAlignment="1">
      <alignment vertical="center" wrapText="1"/>
    </xf>
    <xf numFmtId="0" fontId="14" fillId="0" borderId="3" xfId="0" applyFont="1" applyBorder="1" applyAlignment="1">
      <alignment vertical="center" wrapText="1"/>
    </xf>
    <xf numFmtId="0" fontId="16" fillId="5" borderId="6" xfId="2" applyFont="1" applyFill="1" applyBorder="1" applyAlignment="1">
      <alignment vertical="center" wrapText="1"/>
    </xf>
    <xf numFmtId="0" fontId="18" fillId="3" borderId="3" xfId="2" applyFont="1" applyFill="1" applyBorder="1" applyAlignment="1">
      <alignment vertical="center" wrapText="1"/>
    </xf>
    <xf numFmtId="0" fontId="14" fillId="0" borderId="4" xfId="0" applyFont="1" applyBorder="1" applyAlignment="1">
      <alignment horizontal="left" vertical="center" wrapText="1"/>
    </xf>
    <xf numFmtId="164" fontId="15" fillId="0" borderId="4" xfId="0" applyNumberFormat="1" applyFont="1" applyBorder="1" applyAlignment="1">
      <alignment horizontal="center" vertical="center" wrapText="1"/>
    </xf>
    <xf numFmtId="0" fontId="10" fillId="0" borderId="3" xfId="0" applyFont="1" applyBorder="1" applyAlignment="1">
      <alignment horizontal="left" vertical="center" wrapText="1"/>
    </xf>
    <xf numFmtId="49" fontId="14" fillId="0" borderId="3" xfId="0" applyNumberFormat="1" applyFont="1" applyBorder="1" applyAlignment="1">
      <alignment horizontal="left" vertical="center" wrapText="1"/>
    </xf>
    <xf numFmtId="0" fontId="11" fillId="0" borderId="4" xfId="0" applyFont="1" applyBorder="1" applyAlignment="1">
      <alignment horizontal="left" vertical="center" wrapText="1"/>
    </xf>
    <xf numFmtId="1" fontId="17" fillId="4" borderId="3" xfId="2" applyNumberFormat="1" applyFont="1" applyFill="1" applyBorder="1" applyAlignment="1">
      <alignment horizontal="left" vertical="center" wrapText="1" shrinkToFit="1"/>
    </xf>
    <xf numFmtId="0" fontId="11" fillId="0" borderId="0" xfId="0" applyFont="1"/>
    <xf numFmtId="0" fontId="10" fillId="0" borderId="3" xfId="0" applyFont="1" applyBorder="1" applyAlignment="1">
      <alignment horizontal="center" vertical="center"/>
    </xf>
    <xf numFmtId="0" fontId="14" fillId="0" borderId="3" xfId="0" applyFont="1" applyBorder="1" applyAlignment="1">
      <alignment horizontal="center" vertical="center"/>
    </xf>
    <xf numFmtId="0" fontId="14" fillId="0" borderId="3" xfId="0" applyFont="1" applyBorder="1" applyAlignment="1">
      <alignment horizontal="left" vertical="center"/>
    </xf>
    <xf numFmtId="0" fontId="15" fillId="2" borderId="3" xfId="0" applyFont="1" applyFill="1" applyBorder="1" applyAlignment="1">
      <alignment horizontal="center" vertical="center" wrapText="1"/>
    </xf>
    <xf numFmtId="0" fontId="15" fillId="0" borderId="3" xfId="0" applyFont="1" applyBorder="1" applyAlignment="1">
      <alignment horizontal="center" vertical="center" wrapText="1"/>
    </xf>
    <xf numFmtId="164" fontId="11" fillId="0" borderId="3" xfId="0" applyNumberFormat="1" applyFont="1" applyBorder="1" applyAlignment="1">
      <alignment horizontal="center" vertical="center"/>
    </xf>
    <xf numFmtId="49" fontId="14" fillId="0" borderId="3" xfId="0" applyNumberFormat="1" applyFont="1" applyBorder="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xf>
    <xf numFmtId="0" fontId="15" fillId="2" borderId="0" xfId="0" applyFont="1" applyFill="1" applyAlignment="1">
      <alignment horizontal="center" vertical="center" wrapText="1"/>
    </xf>
    <xf numFmtId="0" fontId="11" fillId="0" borderId="0" xfId="0" applyFont="1" applyAlignment="1">
      <alignment horizontal="right" vertical="center"/>
    </xf>
    <xf numFmtId="164" fontId="11" fillId="0" borderId="0" xfId="0" applyNumberFormat="1" applyFont="1" applyAlignment="1">
      <alignment horizontal="center" vertical="center"/>
    </xf>
    <xf numFmtId="0" fontId="11" fillId="0" borderId="0" xfId="0" applyFont="1" applyAlignment="1">
      <alignment horizontal="center" vertical="center"/>
    </xf>
    <xf numFmtId="0" fontId="11" fillId="0" borderId="3" xfId="0" applyFont="1" applyBorder="1" applyAlignment="1">
      <alignment horizontal="center" vertical="center"/>
    </xf>
    <xf numFmtId="0" fontId="14" fillId="0" borderId="19" xfId="0" applyFont="1" applyBorder="1" applyAlignment="1">
      <alignment horizontal="center" vertical="center"/>
    </xf>
    <xf numFmtId="0" fontId="10" fillId="0" borderId="6" xfId="0" applyFont="1" applyBorder="1" applyAlignment="1">
      <alignment horizontal="center" vertical="center"/>
    </xf>
    <xf numFmtId="0" fontId="10" fillId="0" borderId="6" xfId="0" applyFont="1" applyBorder="1" applyAlignment="1">
      <alignment horizontal="center" vertical="center" wrapText="1"/>
    </xf>
    <xf numFmtId="0" fontId="11" fillId="0" borderId="4" xfId="0" applyFont="1" applyBorder="1" applyAlignment="1">
      <alignment horizontal="center" vertical="center"/>
    </xf>
    <xf numFmtId="0" fontId="15" fillId="0" borderId="4" xfId="0" applyFont="1" applyBorder="1" applyAlignment="1">
      <alignment horizontal="justify" vertical="top" wrapText="1"/>
    </xf>
    <xf numFmtId="164" fontId="11" fillId="0" borderId="4" xfId="0" applyNumberFormat="1" applyFont="1" applyBorder="1" applyAlignment="1">
      <alignment horizontal="center" vertical="center"/>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49" fontId="14" fillId="0" borderId="0" xfId="0" applyNumberFormat="1" applyFont="1" applyAlignment="1">
      <alignment horizontal="center" vertical="center"/>
    </xf>
    <xf numFmtId="164" fontId="10" fillId="0" borderId="0" xfId="0" applyNumberFormat="1" applyFont="1" applyAlignment="1">
      <alignment horizontal="center" vertical="center"/>
    </xf>
    <xf numFmtId="0" fontId="16" fillId="5" borderId="3" xfId="2" applyFont="1" applyFill="1" applyBorder="1" applyAlignment="1">
      <alignment horizontal="left" vertical="center" wrapText="1"/>
    </xf>
    <xf numFmtId="0" fontId="17" fillId="5" borderId="3" xfId="2" applyFont="1" applyFill="1" applyBorder="1" applyAlignment="1">
      <alignment horizontal="left" vertical="top" wrapText="1"/>
    </xf>
    <xf numFmtId="1" fontId="17" fillId="4" borderId="3" xfId="2" applyNumberFormat="1" applyFont="1" applyFill="1" applyBorder="1" applyAlignment="1">
      <alignment horizontal="right" vertical="top" shrinkToFit="1"/>
    </xf>
    <xf numFmtId="0" fontId="18" fillId="3" borderId="3" xfId="2" applyFont="1" applyFill="1" applyBorder="1" applyAlignment="1">
      <alignment horizontal="left" vertical="top" wrapText="1"/>
    </xf>
    <xf numFmtId="4" fontId="17" fillId="6" borderId="3" xfId="2" applyNumberFormat="1" applyFont="1" applyFill="1" applyBorder="1" applyAlignment="1">
      <alignment horizontal="right" vertical="top" shrinkToFit="1"/>
    </xf>
    <xf numFmtId="4" fontId="17" fillId="4" borderId="3" xfId="2" applyNumberFormat="1" applyFont="1" applyFill="1" applyBorder="1" applyAlignment="1">
      <alignment horizontal="right" vertical="top" shrinkToFit="1"/>
    </xf>
    <xf numFmtId="1" fontId="17" fillId="4" borderId="3" xfId="2" applyNumberFormat="1" applyFont="1" applyFill="1" applyBorder="1" applyAlignment="1">
      <alignment horizontal="right" vertical="center" shrinkToFit="1"/>
    </xf>
    <xf numFmtId="0" fontId="18" fillId="3" borderId="3" xfId="2" applyFont="1" applyFill="1" applyBorder="1" applyAlignment="1">
      <alignment horizontal="left" vertical="center" wrapText="1"/>
    </xf>
    <xf numFmtId="2" fontId="17" fillId="6" borderId="3" xfId="2" applyNumberFormat="1" applyFont="1" applyFill="1" applyBorder="1" applyAlignment="1">
      <alignment horizontal="right" vertical="center" shrinkToFit="1"/>
    </xf>
    <xf numFmtId="2" fontId="17" fillId="4" borderId="3" xfId="2" applyNumberFormat="1" applyFont="1" applyFill="1" applyBorder="1" applyAlignment="1">
      <alignment horizontal="right" vertical="center" shrinkToFit="1"/>
    </xf>
    <xf numFmtId="4" fontId="17" fillId="6" borderId="3" xfId="2" applyNumberFormat="1" applyFont="1" applyFill="1" applyBorder="1" applyAlignment="1">
      <alignment horizontal="right" vertical="center" shrinkToFit="1"/>
    </xf>
    <xf numFmtId="4" fontId="17" fillId="4" borderId="4" xfId="2" applyNumberFormat="1" applyFont="1" applyFill="1" applyBorder="1" applyAlignment="1">
      <alignment horizontal="right" vertical="center" shrinkToFit="1"/>
    </xf>
    <xf numFmtId="4" fontId="19" fillId="4" borderId="5" xfId="2" applyNumberFormat="1" applyFont="1" applyFill="1" applyBorder="1" applyAlignment="1">
      <alignment horizontal="right" vertical="top" shrinkToFit="1"/>
    </xf>
    <xf numFmtId="2" fontId="19" fillId="4" borderId="5" xfId="2" applyNumberFormat="1" applyFont="1" applyFill="1" applyBorder="1" applyAlignment="1">
      <alignment horizontal="right" vertical="top" shrinkToFit="1"/>
    </xf>
    <xf numFmtId="0" fontId="18" fillId="4" borderId="3" xfId="2" applyFont="1" applyFill="1" applyBorder="1" applyAlignment="1">
      <alignment horizontal="left" vertical="center" wrapText="1"/>
    </xf>
    <xf numFmtId="2" fontId="19" fillId="4" borderId="12" xfId="2" applyNumberFormat="1" applyFont="1" applyFill="1" applyBorder="1" applyAlignment="1">
      <alignment horizontal="right" vertical="top" shrinkToFit="1"/>
    </xf>
    <xf numFmtId="0" fontId="16" fillId="5" borderId="3" xfId="2" applyFont="1" applyFill="1" applyBorder="1" applyAlignment="1">
      <alignment horizontal="center" vertical="center" wrapText="1"/>
    </xf>
    <xf numFmtId="164" fontId="10" fillId="9" borderId="3" xfId="0" applyNumberFormat="1" applyFont="1" applyFill="1" applyBorder="1" applyAlignment="1">
      <alignment horizontal="center" vertical="center"/>
    </xf>
    <xf numFmtId="0" fontId="10" fillId="0" borderId="5" xfId="0" applyFont="1" applyBorder="1" applyAlignment="1">
      <alignment horizontal="center" vertical="center"/>
    </xf>
    <xf numFmtId="0" fontId="15" fillId="0" borderId="5" xfId="0" applyFont="1" applyBorder="1" applyAlignment="1">
      <alignment horizontal="left" vertical="center" wrapText="1"/>
    </xf>
    <xf numFmtId="0" fontId="10" fillId="0" borderId="5" xfId="0" applyFont="1" applyBorder="1" applyAlignment="1">
      <alignment horizontal="center" vertical="center" wrapText="1"/>
    </xf>
    <xf numFmtId="0" fontId="11" fillId="0" borderId="5" xfId="0" applyFont="1" applyBorder="1" applyAlignment="1">
      <alignment horizontal="center" vertical="center"/>
    </xf>
    <xf numFmtId="49" fontId="14" fillId="0" borderId="5" xfId="0" applyNumberFormat="1" applyFont="1" applyBorder="1" applyAlignment="1">
      <alignment horizontal="center" vertical="center"/>
    </xf>
    <xf numFmtId="0" fontId="15" fillId="0" borderId="5" xfId="0" applyFont="1" applyBorder="1" applyAlignment="1">
      <alignment horizontal="center" vertical="center" wrapText="1"/>
    </xf>
    <xf numFmtId="164" fontId="15" fillId="0" borderId="5" xfId="0" applyNumberFormat="1" applyFont="1" applyBorder="1" applyAlignment="1">
      <alignment horizontal="center" vertical="center" wrapText="1"/>
    </xf>
    <xf numFmtId="164" fontId="11" fillId="0" borderId="5" xfId="0" applyNumberFormat="1" applyFont="1" applyBorder="1" applyAlignment="1">
      <alignment horizontal="center" vertical="center"/>
    </xf>
    <xf numFmtId="0" fontId="11" fillId="0" borderId="12" xfId="0" applyFont="1" applyBorder="1" applyAlignment="1">
      <alignment horizontal="center" vertical="center"/>
    </xf>
    <xf numFmtId="49" fontId="14" fillId="0" borderId="12" xfId="0" applyNumberFormat="1" applyFont="1" applyBorder="1" applyAlignment="1">
      <alignment horizontal="center" vertical="center"/>
    </xf>
    <xf numFmtId="0" fontId="15" fillId="0" borderId="12" xfId="0" applyFont="1" applyBorder="1" applyAlignment="1">
      <alignment horizontal="left" vertical="center" wrapText="1"/>
    </xf>
    <xf numFmtId="0" fontId="15" fillId="0" borderId="12" xfId="0" applyFont="1" applyBorder="1" applyAlignment="1">
      <alignment horizontal="center" vertical="center" wrapText="1"/>
    </xf>
    <xf numFmtId="164" fontId="15" fillId="0" borderId="12" xfId="0" applyNumberFormat="1" applyFont="1" applyBorder="1" applyAlignment="1">
      <alignment horizontal="center" vertical="center" wrapText="1"/>
    </xf>
    <xf numFmtId="164" fontId="11" fillId="0" borderId="12" xfId="0" applyNumberFormat="1" applyFont="1" applyBorder="1" applyAlignment="1">
      <alignment horizontal="center" vertical="center"/>
    </xf>
    <xf numFmtId="0" fontId="11" fillId="0" borderId="13" xfId="0" applyFont="1" applyBorder="1" applyAlignment="1">
      <alignment horizontal="center" vertical="center"/>
    </xf>
    <xf numFmtId="49" fontId="14" fillId="0" borderId="13" xfId="0" applyNumberFormat="1" applyFont="1" applyBorder="1" applyAlignment="1">
      <alignment horizontal="center" vertical="center"/>
    </xf>
    <xf numFmtId="0" fontId="15" fillId="0" borderId="13" xfId="0" applyFont="1" applyBorder="1" applyAlignment="1">
      <alignment horizontal="left" vertical="center" wrapText="1"/>
    </xf>
    <xf numFmtId="0" fontId="15" fillId="0" borderId="13" xfId="0" applyFont="1" applyBorder="1" applyAlignment="1">
      <alignment horizontal="center" vertical="center" wrapText="1"/>
    </xf>
    <xf numFmtId="164" fontId="15" fillId="0" borderId="13" xfId="0" applyNumberFormat="1" applyFont="1" applyBorder="1" applyAlignment="1">
      <alignment horizontal="center" vertical="center" wrapText="1"/>
    </xf>
    <xf numFmtId="164" fontId="11" fillId="0" borderId="13"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13" xfId="0" applyFont="1" applyBorder="1" applyAlignment="1">
      <alignment horizontal="left" vertical="center" wrapText="1"/>
    </xf>
    <xf numFmtId="0" fontId="11" fillId="11" borderId="13" xfId="0" applyFont="1" applyFill="1" applyBorder="1" applyAlignment="1">
      <alignment horizontal="center" vertical="center"/>
    </xf>
    <xf numFmtId="0" fontId="14" fillId="0" borderId="5" xfId="0" applyFont="1" applyBorder="1" applyAlignment="1">
      <alignment horizontal="center" vertical="center"/>
    </xf>
    <xf numFmtId="0" fontId="11" fillId="0" borderId="5" xfId="0" applyFont="1" applyBorder="1" applyAlignment="1">
      <alignment horizontal="left" vertical="center" wrapText="1"/>
    </xf>
    <xf numFmtId="164" fontId="6" fillId="0" borderId="12" xfId="0" applyNumberFormat="1" applyFont="1" applyBorder="1" applyAlignment="1">
      <alignment horizontal="center" vertical="center"/>
    </xf>
    <xf numFmtId="164" fontId="6" fillId="9" borderId="3" xfId="0" applyNumberFormat="1" applyFont="1" applyFill="1" applyBorder="1"/>
    <xf numFmtId="164" fontId="11" fillId="0" borderId="9" xfId="0" applyNumberFormat="1" applyFont="1" applyBorder="1" applyAlignment="1">
      <alignment horizontal="center" vertical="center"/>
    </xf>
    <xf numFmtId="164" fontId="11" fillId="9" borderId="3" xfId="0" applyNumberFormat="1" applyFont="1" applyFill="1" applyBorder="1" applyAlignment="1">
      <alignment horizontal="center" vertical="center"/>
    </xf>
    <xf numFmtId="164" fontId="12" fillId="9" borderId="3" xfId="0" applyNumberFormat="1" applyFont="1" applyFill="1" applyBorder="1" applyAlignment="1">
      <alignment horizontal="center" vertical="center"/>
    </xf>
    <xf numFmtId="0" fontId="10" fillId="0" borderId="3" xfId="0" applyFont="1" applyBorder="1" applyAlignment="1">
      <alignment horizontal="left" vertical="center"/>
    </xf>
    <xf numFmtId="49" fontId="11" fillId="0" borderId="3" xfId="0" applyNumberFormat="1" applyFont="1" applyBorder="1" applyAlignment="1">
      <alignment horizontal="left" vertical="center"/>
    </xf>
    <xf numFmtId="49" fontId="14" fillId="0" borderId="3" xfId="0" applyNumberFormat="1" applyFont="1" applyBorder="1" applyAlignment="1">
      <alignment horizontal="left" vertical="center"/>
    </xf>
    <xf numFmtId="0" fontId="11" fillId="0" borderId="0" xfId="0" applyFont="1" applyAlignment="1">
      <alignment horizontal="left" vertical="center"/>
    </xf>
    <xf numFmtId="0" fontId="11" fillId="0" borderId="3" xfId="0" applyFont="1" applyBorder="1" applyAlignment="1">
      <alignment horizontal="left" vertical="center"/>
    </xf>
    <xf numFmtId="0" fontId="11" fillId="0" borderId="0" xfId="0" applyFont="1" applyAlignment="1">
      <alignment horizontal="left"/>
    </xf>
    <xf numFmtId="0" fontId="10" fillId="0" borderId="6" xfId="0" applyFont="1" applyBorder="1" applyAlignment="1">
      <alignment horizontal="left" vertical="center"/>
    </xf>
    <xf numFmtId="0" fontId="11" fillId="0" borderId="4" xfId="0" applyFont="1" applyBorder="1" applyAlignment="1">
      <alignment horizontal="left" vertical="center"/>
    </xf>
    <xf numFmtId="1" fontId="17" fillId="4" borderId="3" xfId="2" applyNumberFormat="1" applyFont="1" applyFill="1" applyBorder="1" applyAlignment="1">
      <alignment horizontal="left" vertical="top" shrinkToFit="1"/>
    </xf>
    <xf numFmtId="1" fontId="17" fillId="4" borderId="3" xfId="2" applyNumberFormat="1" applyFont="1" applyFill="1" applyBorder="1" applyAlignment="1">
      <alignment horizontal="left" vertical="center" shrinkToFit="1"/>
    </xf>
    <xf numFmtId="0" fontId="14" fillId="0" borderId="6" xfId="0" applyFont="1" applyBorder="1" applyAlignment="1">
      <alignment horizontal="center" vertical="center"/>
    </xf>
    <xf numFmtId="0" fontId="11" fillId="0" borderId="6" xfId="0" applyFont="1" applyBorder="1" applyAlignment="1">
      <alignment horizontal="left" vertical="center" wrapText="1"/>
    </xf>
    <xf numFmtId="0" fontId="15" fillId="0" borderId="6" xfId="0" applyFont="1" applyBorder="1" applyAlignment="1">
      <alignment horizontal="center" vertical="center" wrapText="1"/>
    </xf>
    <xf numFmtId="0" fontId="11" fillId="0" borderId="14" xfId="0" applyFont="1" applyBorder="1" applyAlignment="1">
      <alignment horizontal="center" vertical="center"/>
    </xf>
    <xf numFmtId="164" fontId="11" fillId="0" borderId="14" xfId="0" applyNumberFormat="1" applyFont="1" applyBorder="1" applyAlignment="1">
      <alignment horizontal="center" vertical="center"/>
    </xf>
    <xf numFmtId="0" fontId="11" fillId="0" borderId="2" xfId="0" applyFont="1" applyBorder="1" applyAlignment="1">
      <alignment horizontal="center" vertical="center"/>
    </xf>
    <xf numFmtId="164" fontId="11" fillId="0" borderId="2" xfId="0" applyNumberFormat="1" applyFont="1" applyBorder="1" applyAlignment="1">
      <alignment horizontal="center" vertical="center"/>
    </xf>
    <xf numFmtId="0" fontId="14" fillId="0" borderId="20" xfId="0" applyFont="1" applyBorder="1" applyAlignment="1">
      <alignment horizontal="center" vertical="center"/>
    </xf>
    <xf numFmtId="0" fontId="11" fillId="0" borderId="7" xfId="0" applyFont="1" applyBorder="1" applyAlignment="1">
      <alignment horizontal="center" vertical="center"/>
    </xf>
    <xf numFmtId="164" fontId="11" fillId="0" borderId="7" xfId="0" applyNumberFormat="1" applyFont="1" applyBorder="1" applyAlignment="1">
      <alignment horizontal="center" vertical="center"/>
    </xf>
    <xf numFmtId="164" fontId="11" fillId="0" borderId="23" xfId="0" applyNumberFormat="1" applyFont="1" applyBorder="1" applyAlignment="1">
      <alignment horizontal="center" vertical="center"/>
    </xf>
    <xf numFmtId="0" fontId="11" fillId="0" borderId="3" xfId="0" applyFont="1" applyBorder="1" applyAlignment="1">
      <alignment horizontal="right" vertical="center"/>
    </xf>
    <xf numFmtId="0" fontId="18" fillId="0" borderId="3" xfId="4" applyFont="1" applyBorder="1" applyAlignment="1" applyProtection="1">
      <alignment horizontal="left" vertical="center" wrapText="1"/>
      <protection locked="0"/>
    </xf>
    <xf numFmtId="0" fontId="14" fillId="0" borderId="3" xfId="0" applyFont="1" applyBorder="1"/>
    <xf numFmtId="0" fontId="15" fillId="0" borderId="3" xfId="0" applyFont="1" applyBorder="1" applyAlignment="1">
      <alignment horizontal="justify" vertical="top" wrapText="1"/>
    </xf>
    <xf numFmtId="0" fontId="12" fillId="9" borderId="3" xfId="0" applyFont="1" applyFill="1" applyBorder="1" applyAlignment="1">
      <alignment horizontal="right" vertical="center"/>
    </xf>
    <xf numFmtId="0" fontId="12" fillId="9" borderId="3" xfId="0" applyFont="1" applyFill="1" applyBorder="1"/>
    <xf numFmtId="164" fontId="12" fillId="9" borderId="3" xfId="0" applyNumberFormat="1" applyFont="1" applyFill="1" applyBorder="1"/>
    <xf numFmtId="1" fontId="11" fillId="0" borderId="3" xfId="0" applyNumberFormat="1" applyFont="1" applyBorder="1" applyAlignment="1">
      <alignment horizontal="center" vertical="center"/>
    </xf>
    <xf numFmtId="1" fontId="14" fillId="0" borderId="3" xfId="0" applyNumberFormat="1" applyFont="1" applyBorder="1" applyAlignment="1">
      <alignment horizontal="center" vertical="center"/>
    </xf>
    <xf numFmtId="0" fontId="11" fillId="0" borderId="0" xfId="0" applyFont="1" applyAlignment="1">
      <alignment horizontal="center"/>
    </xf>
    <xf numFmtId="164" fontId="11" fillId="3" borderId="4" xfId="0" applyNumberFormat="1" applyFont="1" applyFill="1" applyBorder="1" applyAlignment="1">
      <alignment horizontal="center" vertical="center"/>
    </xf>
    <xf numFmtId="0" fontId="10" fillId="0" borderId="6" xfId="0" applyFont="1" applyBorder="1" applyAlignment="1">
      <alignment horizontal="left" vertical="center" wrapText="1"/>
    </xf>
    <xf numFmtId="0" fontId="14" fillId="0" borderId="3" xfId="0" applyFont="1" applyBorder="1" applyAlignment="1">
      <alignment vertical="top" wrapText="1"/>
    </xf>
    <xf numFmtId="164" fontId="10" fillId="0" borderId="3" xfId="0" applyNumberFormat="1" applyFont="1" applyBorder="1" applyAlignment="1">
      <alignment horizontal="center" vertical="center"/>
    </xf>
    <xf numFmtId="0" fontId="11" fillId="0" borderId="3" xfId="0" applyFont="1" applyBorder="1"/>
    <xf numFmtId="0" fontId="14" fillId="0" borderId="3" xfId="0" applyFont="1" applyBorder="1" applyAlignment="1">
      <alignment horizontal="right" vertical="center"/>
    </xf>
    <xf numFmtId="164" fontId="14" fillId="0" borderId="3" xfId="0" applyNumberFormat="1" applyFont="1" applyBorder="1" applyAlignment="1">
      <alignment horizontal="center" vertical="center"/>
    </xf>
    <xf numFmtId="0" fontId="14" fillId="0" borderId="3" xfId="0" applyFont="1" applyBorder="1" applyAlignment="1">
      <alignment wrapText="1"/>
    </xf>
    <xf numFmtId="0" fontId="11" fillId="0" borderId="4" xfId="0" applyFont="1" applyBorder="1"/>
    <xf numFmtId="0" fontId="10" fillId="0" borderId="20" xfId="0" applyFont="1" applyBorder="1" applyAlignment="1">
      <alignment horizontal="center" vertical="center" wrapText="1"/>
    </xf>
    <xf numFmtId="164" fontId="11" fillId="0" borderId="1" xfId="0" applyNumberFormat="1" applyFont="1" applyBorder="1" applyAlignment="1">
      <alignment horizontal="center" vertical="center"/>
    </xf>
    <xf numFmtId="0" fontId="18" fillId="0" borderId="4" xfId="4" applyFont="1" applyBorder="1" applyAlignment="1" applyProtection="1">
      <alignment horizontal="left" vertical="center" wrapText="1"/>
      <protection locked="0"/>
    </xf>
    <xf numFmtId="0" fontId="11" fillId="0" borderId="3" xfId="0" applyFont="1" applyBorder="1" applyAlignment="1">
      <alignment horizontal="center"/>
    </xf>
    <xf numFmtId="0" fontId="11" fillId="0" borderId="1" xfId="0" applyFont="1" applyBorder="1" applyAlignment="1">
      <alignment horizontal="center"/>
    </xf>
    <xf numFmtId="0" fontId="11" fillId="0" borderId="5" xfId="0" applyFont="1" applyBorder="1" applyAlignment="1">
      <alignment horizontal="left" vertical="center"/>
    </xf>
    <xf numFmtId="0" fontId="11" fillId="0" borderId="2" xfId="0" applyFont="1" applyBorder="1" applyAlignment="1">
      <alignment horizontal="center"/>
    </xf>
    <xf numFmtId="0" fontId="11" fillId="0" borderId="11" xfId="0" applyFont="1" applyBorder="1" applyAlignment="1">
      <alignment horizontal="center"/>
    </xf>
    <xf numFmtId="0" fontId="14" fillId="0" borderId="1" xfId="0" applyFont="1" applyBorder="1" applyAlignment="1">
      <alignment horizontal="center" vertical="center"/>
    </xf>
    <xf numFmtId="164" fontId="14" fillId="0" borderId="1" xfId="0" applyNumberFormat="1" applyFont="1" applyBorder="1" applyAlignment="1">
      <alignment horizontal="center" vertical="center"/>
    </xf>
    <xf numFmtId="0" fontId="11" fillId="0" borderId="1" xfId="0" applyFont="1" applyBorder="1"/>
    <xf numFmtId="0" fontId="14" fillId="0" borderId="0" xfId="0" applyFont="1"/>
    <xf numFmtId="165" fontId="11" fillId="0" borderId="3" xfId="0" applyNumberFormat="1" applyFont="1" applyBorder="1"/>
    <xf numFmtId="166" fontId="11" fillId="0" borderId="3" xfId="0" applyNumberFormat="1" applyFont="1" applyBorder="1"/>
    <xf numFmtId="166" fontId="11" fillId="9" borderId="3" xfId="0" applyNumberFormat="1" applyFont="1" applyFill="1" applyBorder="1"/>
    <xf numFmtId="165" fontId="11" fillId="9" borderId="3" xfId="0" applyNumberFormat="1" applyFont="1" applyFill="1" applyBorder="1"/>
    <xf numFmtId="0" fontId="10" fillId="0" borderId="20" xfId="0" applyFont="1" applyBorder="1" applyAlignment="1">
      <alignment horizontal="center" vertical="center"/>
    </xf>
    <xf numFmtId="0" fontId="10" fillId="0" borderId="19" xfId="0" applyFont="1" applyBorder="1" applyAlignment="1">
      <alignment horizontal="center" vertical="center" wrapText="1"/>
    </xf>
    <xf numFmtId="0" fontId="11" fillId="11" borderId="3" xfId="0" applyFont="1" applyFill="1" applyBorder="1" applyAlignment="1">
      <alignment vertical="center"/>
    </xf>
    <xf numFmtId="0" fontId="11" fillId="11" borderId="3" xfId="0" applyFont="1" applyFill="1" applyBorder="1"/>
    <xf numFmtId="164" fontId="15" fillId="11" borderId="3" xfId="0" applyNumberFormat="1" applyFont="1" applyFill="1" applyBorder="1" applyAlignment="1">
      <alignment vertical="center" wrapText="1"/>
    </xf>
    <xf numFmtId="164" fontId="11" fillId="11" borderId="3" xfId="0" applyNumberFormat="1" applyFont="1" applyFill="1" applyBorder="1" applyAlignment="1">
      <alignment vertical="center"/>
    </xf>
    <xf numFmtId="0" fontId="18" fillId="0" borderId="5" xfId="4" applyFont="1" applyBorder="1" applyAlignment="1" applyProtection="1">
      <alignment horizontal="left" vertical="center" wrapText="1"/>
      <protection locked="0"/>
    </xf>
    <xf numFmtId="0" fontId="12" fillId="9" borderId="6" xfId="0" applyFont="1" applyFill="1" applyBorder="1"/>
    <xf numFmtId="164" fontId="12" fillId="9" borderId="6" xfId="0" applyNumberFormat="1" applyFont="1" applyFill="1" applyBorder="1"/>
    <xf numFmtId="1" fontId="17" fillId="4" borderId="5" xfId="2" applyNumberFormat="1" applyFont="1" applyFill="1" applyBorder="1" applyAlignment="1">
      <alignment horizontal="right" vertical="top" shrinkToFit="1"/>
    </xf>
    <xf numFmtId="0" fontId="18" fillId="4" borderId="5" xfId="2" applyFont="1" applyFill="1" applyBorder="1" applyAlignment="1">
      <alignment horizontal="left" vertical="top" wrapText="1"/>
    </xf>
    <xf numFmtId="0" fontId="18" fillId="3" borderId="5" xfId="2" applyFont="1" applyFill="1" applyBorder="1" applyAlignment="1">
      <alignment horizontal="left" vertical="top" wrapText="1"/>
    </xf>
    <xf numFmtId="4" fontId="17" fillId="6" borderId="5" xfId="2" applyNumberFormat="1" applyFont="1" applyFill="1" applyBorder="1" applyAlignment="1">
      <alignment horizontal="right" vertical="top" shrinkToFit="1"/>
    </xf>
    <xf numFmtId="4" fontId="17" fillId="4" borderId="5" xfId="2" applyNumberFormat="1" applyFont="1" applyFill="1" applyBorder="1" applyAlignment="1">
      <alignment horizontal="right" vertical="top" shrinkToFit="1"/>
    </xf>
    <xf numFmtId="164" fontId="11" fillId="3" borderId="3" xfId="0" applyNumberFormat="1" applyFont="1" applyFill="1" applyBorder="1" applyAlignment="1">
      <alignment horizontal="center" vertical="center"/>
    </xf>
    <xf numFmtId="1" fontId="17" fillId="4" borderId="5" xfId="2" applyNumberFormat="1" applyFont="1" applyFill="1" applyBorder="1" applyAlignment="1">
      <alignment horizontal="right" vertical="center" shrinkToFit="1"/>
    </xf>
    <xf numFmtId="0" fontId="17" fillId="4" borderId="5" xfId="2" applyFont="1" applyFill="1" applyBorder="1" applyAlignment="1">
      <alignment horizontal="left" vertical="top" wrapText="1"/>
    </xf>
    <xf numFmtId="0" fontId="18" fillId="3" borderId="5" xfId="2" applyFont="1" applyFill="1" applyBorder="1" applyAlignment="1">
      <alignment horizontal="left" vertical="center" wrapText="1"/>
    </xf>
    <xf numFmtId="2" fontId="17" fillId="6" borderId="5" xfId="2" applyNumberFormat="1" applyFont="1" applyFill="1" applyBorder="1" applyAlignment="1">
      <alignment horizontal="right" vertical="center" shrinkToFit="1"/>
    </xf>
    <xf numFmtId="2" fontId="17" fillId="4" borderId="5" xfId="2" applyNumberFormat="1" applyFont="1" applyFill="1" applyBorder="1" applyAlignment="1">
      <alignment horizontal="right" vertical="center" shrinkToFit="1"/>
    </xf>
    <xf numFmtId="0" fontId="20" fillId="0" borderId="0" xfId="0" applyFont="1"/>
    <xf numFmtId="0" fontId="11" fillId="0" borderId="3" xfId="0" applyFont="1" applyBorder="1" applyAlignment="1">
      <alignment horizontal="left"/>
    </xf>
    <xf numFmtId="0" fontId="11" fillId="0" borderId="4" xfId="0" applyFont="1" applyBorder="1" applyAlignment="1">
      <alignment horizontal="left"/>
    </xf>
    <xf numFmtId="0" fontId="11" fillId="0" borderId="5" xfId="0" applyFont="1" applyBorder="1" applyAlignment="1">
      <alignment horizontal="left"/>
    </xf>
    <xf numFmtId="164" fontId="11" fillId="0" borderId="6" xfId="0" applyNumberFormat="1" applyFont="1" applyBorder="1" applyAlignment="1">
      <alignment horizontal="center" vertical="center"/>
    </xf>
    <xf numFmtId="0" fontId="16" fillId="5" borderId="13" xfId="2" applyFont="1" applyFill="1" applyBorder="1" applyAlignment="1">
      <alignment horizontal="left" vertical="center" wrapText="1"/>
    </xf>
    <xf numFmtId="0" fontId="16" fillId="5" borderId="13" xfId="2" applyFont="1" applyFill="1" applyBorder="1" applyAlignment="1">
      <alignment horizontal="left" vertical="top" wrapText="1"/>
    </xf>
    <xf numFmtId="167" fontId="3" fillId="0" borderId="5" xfId="0" applyNumberFormat="1" applyFont="1" applyBorder="1" applyAlignment="1">
      <alignment horizontal="center" vertical="center" wrapText="1"/>
    </xf>
    <xf numFmtId="167" fontId="6" fillId="11" borderId="5" xfId="0" applyNumberFormat="1" applyFont="1" applyFill="1" applyBorder="1" applyAlignment="1">
      <alignment horizontal="center" vertical="center"/>
    </xf>
    <xf numFmtId="167" fontId="7" fillId="11" borderId="5" xfId="0" applyNumberFormat="1" applyFont="1" applyFill="1" applyBorder="1" applyAlignment="1">
      <alignment horizontal="center" vertical="center" wrapText="1"/>
    </xf>
    <xf numFmtId="167" fontId="7" fillId="0" borderId="5" xfId="0" applyNumberFormat="1" applyFont="1" applyBorder="1" applyAlignment="1">
      <alignment horizontal="center" vertical="center" wrapText="1"/>
    </xf>
    <xf numFmtId="167" fontId="3" fillId="0" borderId="5" xfId="0" applyNumberFormat="1" applyFont="1" applyBorder="1" applyAlignment="1">
      <alignment horizontal="center" vertical="center"/>
    </xf>
    <xf numFmtId="167" fontId="6" fillId="0" borderId="5" xfId="0" applyNumberFormat="1" applyFont="1" applyBorder="1" applyAlignment="1">
      <alignment horizontal="center" vertical="center"/>
    </xf>
    <xf numFmtId="167" fontId="9" fillId="0" borderId="5" xfId="0" applyNumberFormat="1" applyFont="1" applyBorder="1" applyAlignment="1">
      <alignment horizontal="center" vertical="center" wrapText="1"/>
    </xf>
    <xf numFmtId="167" fontId="6" fillId="0" borderId="5" xfId="0" applyNumberFormat="1" applyFont="1" applyBorder="1" applyAlignment="1">
      <alignment horizontal="right" vertical="center"/>
    </xf>
    <xf numFmtId="167" fontId="6" fillId="0" borderId="12" xfId="0" applyNumberFormat="1" applyFont="1" applyBorder="1" applyAlignment="1">
      <alignment horizontal="center" vertical="center"/>
    </xf>
    <xf numFmtId="167" fontId="3" fillId="9" borderId="3" xfId="0" applyNumberFormat="1" applyFont="1" applyFill="1" applyBorder="1" applyAlignment="1">
      <alignment horizontal="center" vertical="center"/>
    </xf>
    <xf numFmtId="167" fontId="3" fillId="0" borderId="13" xfId="0" applyNumberFormat="1" applyFont="1" applyBorder="1" applyAlignment="1">
      <alignment horizontal="center" vertical="center" wrapText="1"/>
    </xf>
    <xf numFmtId="167" fontId="7" fillId="0" borderId="12" xfId="0" applyNumberFormat="1" applyFont="1" applyBorder="1" applyAlignment="1">
      <alignment horizontal="center" vertical="center" wrapText="1"/>
    </xf>
    <xf numFmtId="167" fontId="6" fillId="0" borderId="0" xfId="0" applyNumberFormat="1" applyFont="1"/>
    <xf numFmtId="167" fontId="7" fillId="0" borderId="5" xfId="0" applyNumberFormat="1" applyFont="1" applyBorder="1" applyAlignment="1">
      <alignment horizontal="center" vertical="center"/>
    </xf>
    <xf numFmtId="0" fontId="14" fillId="0" borderId="6" xfId="0" applyFont="1" applyBorder="1" applyAlignment="1">
      <alignment horizontal="center" vertical="center" wrapText="1"/>
    </xf>
    <xf numFmtId="167" fontId="21" fillId="0" borderId="5" xfId="0" applyNumberFormat="1" applyFont="1" applyBorder="1" applyAlignment="1">
      <alignment horizontal="center" vertical="center"/>
    </xf>
    <xf numFmtId="167" fontId="11" fillId="0" borderId="0" xfId="0" applyNumberFormat="1" applyFont="1"/>
    <xf numFmtId="0" fontId="3" fillId="11" borderId="5" xfId="0" applyFont="1" applyFill="1" applyBorder="1" applyAlignment="1">
      <alignment horizontal="center" vertical="center" wrapText="1"/>
    </xf>
    <xf numFmtId="0" fontId="7" fillId="11" borderId="5" xfId="0" applyFont="1" applyFill="1" applyBorder="1" applyAlignment="1">
      <alignment horizontal="center" vertical="center"/>
    </xf>
    <xf numFmtId="0" fontId="7" fillId="11" borderId="0" xfId="0" applyFont="1" applyFill="1" applyAlignment="1">
      <alignment horizontal="center" vertical="center"/>
    </xf>
    <xf numFmtId="0" fontId="3" fillId="11" borderId="13" xfId="0" applyFont="1" applyFill="1" applyBorder="1" applyAlignment="1">
      <alignment horizontal="center" vertical="center" wrapText="1"/>
    </xf>
    <xf numFmtId="0" fontId="6" fillId="11" borderId="0" xfId="0" applyFont="1" applyFill="1"/>
    <xf numFmtId="49" fontId="14" fillId="0" borderId="4" xfId="0" applyNumberFormat="1" applyFont="1" applyBorder="1" applyAlignment="1">
      <alignment horizontal="center" vertical="center"/>
    </xf>
    <xf numFmtId="164" fontId="10" fillId="9" borderId="30" xfId="0" applyNumberFormat="1" applyFont="1" applyFill="1" applyBorder="1" applyAlignment="1">
      <alignment horizontal="center" vertical="center"/>
    </xf>
    <xf numFmtId="164" fontId="10" fillId="9" borderId="6" xfId="0" applyNumberFormat="1" applyFont="1" applyFill="1" applyBorder="1" applyAlignment="1">
      <alignment horizontal="center" vertical="center"/>
    </xf>
    <xf numFmtId="166" fontId="11" fillId="0" borderId="4" xfId="0" applyNumberFormat="1" applyFont="1" applyBorder="1"/>
    <xf numFmtId="166" fontId="11" fillId="9" borderId="6" xfId="0" applyNumberFormat="1" applyFont="1" applyFill="1" applyBorder="1"/>
    <xf numFmtId="164" fontId="13" fillId="9" borderId="6" xfId="0" applyNumberFormat="1" applyFont="1" applyFill="1" applyBorder="1" applyAlignment="1">
      <alignment horizontal="center" vertical="center" wrapText="1"/>
    </xf>
    <xf numFmtId="164" fontId="12" fillId="9" borderId="6" xfId="0" applyNumberFormat="1" applyFont="1" applyFill="1" applyBorder="1" applyAlignment="1">
      <alignment horizontal="center" vertical="center" wrapText="1"/>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7" fillId="0" borderId="12" xfId="0" applyFont="1" applyBorder="1" applyAlignment="1">
      <alignment horizontal="justify" vertical="center" wrapText="1"/>
    </xf>
    <xf numFmtId="0" fontId="7" fillId="0" borderId="12" xfId="0" applyFont="1" applyBorder="1" applyAlignment="1">
      <alignment horizontal="center" vertical="center" wrapText="1"/>
    </xf>
    <xf numFmtId="0" fontId="7" fillId="11" borderId="12" xfId="0" applyFont="1" applyFill="1" applyBorder="1" applyAlignment="1">
      <alignment horizontal="center" vertical="center"/>
    </xf>
    <xf numFmtId="167" fontId="3" fillId="9" borderId="6" xfId="0" applyNumberFormat="1" applyFont="1" applyFill="1" applyBorder="1" applyAlignment="1">
      <alignment horizontal="center" vertical="center"/>
    </xf>
    <xf numFmtId="164" fontId="6" fillId="9" borderId="6" xfId="0" applyNumberFormat="1" applyFont="1" applyFill="1" applyBorder="1"/>
    <xf numFmtId="0" fontId="14" fillId="0" borderId="12" xfId="0" applyFont="1" applyBorder="1" applyAlignment="1">
      <alignment horizontal="center" vertical="center"/>
    </xf>
    <xf numFmtId="0" fontId="12" fillId="9" borderId="30" xfId="0" applyFont="1" applyFill="1" applyBorder="1"/>
    <xf numFmtId="4" fontId="11" fillId="0" borderId="0" xfId="0" applyNumberFormat="1" applyFont="1" applyAlignment="1">
      <alignment wrapText="1"/>
    </xf>
    <xf numFmtId="4" fontId="11" fillId="0" borderId="0" xfId="0" applyNumberFormat="1" applyFont="1"/>
    <xf numFmtId="44" fontId="17" fillId="4" borderId="3" xfId="5" applyFont="1" applyFill="1" applyBorder="1" applyAlignment="1">
      <alignment horizontal="right" vertical="top" shrinkToFit="1"/>
    </xf>
    <xf numFmtId="44" fontId="17" fillId="4" borderId="3" xfId="5" applyFont="1" applyFill="1" applyBorder="1" applyAlignment="1">
      <alignment horizontal="right" vertical="center" shrinkToFit="1"/>
    </xf>
    <xf numFmtId="44" fontId="17" fillId="4" borderId="4" xfId="5" applyFont="1" applyFill="1" applyBorder="1" applyAlignment="1">
      <alignment horizontal="right" vertical="center" shrinkToFit="1"/>
    </xf>
    <xf numFmtId="44" fontId="19" fillId="4" borderId="3" xfId="5" applyFont="1" applyFill="1" applyBorder="1" applyAlignment="1">
      <alignment horizontal="right" vertical="top" wrapText="1" shrinkToFit="1"/>
    </xf>
    <xf numFmtId="44" fontId="11" fillId="0" borderId="0" xfId="0" applyNumberFormat="1" applyFont="1" applyAlignment="1">
      <alignment wrapText="1"/>
    </xf>
    <xf numFmtId="164" fontId="6" fillId="0" borderId="0" xfId="0" applyNumberFormat="1" applyFont="1"/>
    <xf numFmtId="166" fontId="11" fillId="0" borderId="0" xfId="0" applyNumberFormat="1" applyFont="1"/>
    <xf numFmtId="164" fontId="11" fillId="0" borderId="0" xfId="0" applyNumberFormat="1" applyFont="1"/>
    <xf numFmtId="44" fontId="11" fillId="0" borderId="0" xfId="5" applyFont="1"/>
    <xf numFmtId="0" fontId="24" fillId="0" borderId="0" xfId="1" applyFont="1"/>
    <xf numFmtId="0" fontId="23" fillId="0" borderId="5" xfId="1" applyFont="1" applyBorder="1" applyAlignment="1">
      <alignment horizontal="center"/>
    </xf>
    <xf numFmtId="44" fontId="23" fillId="0" borderId="5" xfId="5" applyFont="1" applyBorder="1" applyAlignment="1">
      <alignment horizontal="center" wrapText="1"/>
    </xf>
    <xf numFmtId="0" fontId="24" fillId="0" borderId="5" xfId="1" applyFont="1" applyBorder="1"/>
    <xf numFmtId="0" fontId="24" fillId="0" borderId="5" xfId="1" applyFont="1" applyBorder="1" applyAlignment="1">
      <alignment horizontal="center"/>
    </xf>
    <xf numFmtId="44" fontId="24" fillId="0" borderId="5" xfId="5" applyFont="1" applyBorder="1" applyAlignment="1">
      <alignment horizontal="center"/>
    </xf>
    <xf numFmtId="0" fontId="24" fillId="0" borderId="0" xfId="1" applyFont="1" applyAlignment="1">
      <alignment horizontal="center"/>
    </xf>
    <xf numFmtId="44" fontId="24" fillId="0" borderId="0" xfId="5" applyFont="1" applyAlignment="1">
      <alignment horizontal="center"/>
    </xf>
    <xf numFmtId="0" fontId="23" fillId="0" borderId="5" xfId="1" applyFont="1" applyBorder="1" applyAlignment="1">
      <alignment horizontal="center" vertical="center" wrapText="1"/>
    </xf>
    <xf numFmtId="0" fontId="23" fillId="0" borderId="5" xfId="1" applyFont="1" applyBorder="1" applyAlignment="1">
      <alignment horizontal="center"/>
    </xf>
    <xf numFmtId="0" fontId="23" fillId="3" borderId="5" xfId="1" applyFont="1" applyFill="1" applyBorder="1" applyAlignment="1">
      <alignment horizontal="center"/>
    </xf>
    <xf numFmtId="0" fontId="23" fillId="0" borderId="10" xfId="1" applyFont="1" applyBorder="1" applyAlignment="1">
      <alignment horizontal="center" vertical="top"/>
    </xf>
    <xf numFmtId="0" fontId="10" fillId="3" borderId="5" xfId="0" applyFont="1" applyFill="1" applyBorder="1" applyAlignment="1">
      <alignment horizontal="center" vertical="center"/>
    </xf>
    <xf numFmtId="0" fontId="10" fillId="0" borderId="0" xfId="0" applyFont="1" applyAlignment="1">
      <alignment horizontal="center" vertical="top"/>
    </xf>
    <xf numFmtId="0" fontId="10" fillId="3" borderId="3" xfId="0" applyFont="1" applyFill="1" applyBorder="1" applyAlignment="1">
      <alignment horizontal="center" vertical="center"/>
    </xf>
    <xf numFmtId="0" fontId="3" fillId="0" borderId="0" xfId="0" applyFont="1" applyAlignment="1">
      <alignment horizontal="center" vertical="top"/>
    </xf>
    <xf numFmtId="0" fontId="3" fillId="7" borderId="16" xfId="0" applyFont="1" applyFill="1" applyBorder="1" applyAlignment="1">
      <alignment horizontal="center" vertical="center"/>
    </xf>
    <xf numFmtId="0" fontId="3" fillId="7" borderId="17" xfId="0" applyFont="1" applyFill="1" applyBorder="1" applyAlignment="1">
      <alignment horizontal="center" vertical="center"/>
    </xf>
    <xf numFmtId="0" fontId="3" fillId="7" borderId="18" xfId="0" applyFont="1" applyFill="1" applyBorder="1" applyAlignment="1">
      <alignment horizontal="center" vertical="center"/>
    </xf>
    <xf numFmtId="0" fontId="3" fillId="8" borderId="1" xfId="0" applyFont="1" applyFill="1" applyBorder="1" applyAlignment="1">
      <alignment horizontal="center"/>
    </xf>
    <xf numFmtId="0" fontId="3" fillId="8" borderId="8" xfId="0" applyFont="1" applyFill="1" applyBorder="1" applyAlignment="1">
      <alignment horizontal="center"/>
    </xf>
    <xf numFmtId="0" fontId="3" fillId="8" borderId="2" xfId="0" applyFont="1" applyFill="1" applyBorder="1" applyAlignment="1">
      <alignment horizontal="center"/>
    </xf>
    <xf numFmtId="0" fontId="17" fillId="4" borderId="16" xfId="2" applyFont="1" applyFill="1" applyBorder="1" applyAlignment="1">
      <alignment horizontal="left" vertical="center" wrapText="1"/>
    </xf>
    <xf numFmtId="0" fontId="17" fillId="4" borderId="17" xfId="2" applyFont="1" applyFill="1" applyBorder="1" applyAlignment="1">
      <alignment horizontal="left" vertical="center" wrapText="1"/>
    </xf>
    <xf numFmtId="0" fontId="17" fillId="4" borderId="18" xfId="2" applyFont="1" applyFill="1" applyBorder="1" applyAlignment="1">
      <alignment horizontal="left" vertical="center" wrapText="1"/>
    </xf>
    <xf numFmtId="0" fontId="10" fillId="10" borderId="5" xfId="0" applyFont="1" applyFill="1" applyBorder="1" applyAlignment="1">
      <alignment horizontal="center" vertical="center"/>
    </xf>
    <xf numFmtId="0" fontId="10" fillId="10" borderId="12" xfId="0" applyFont="1" applyFill="1" applyBorder="1" applyAlignment="1">
      <alignment horizontal="center" vertical="center"/>
    </xf>
    <xf numFmtId="0" fontId="10" fillId="3" borderId="12" xfId="0" applyFont="1" applyFill="1" applyBorder="1" applyAlignment="1">
      <alignment horizontal="center" vertical="center"/>
    </xf>
    <xf numFmtId="0" fontId="16" fillId="4" borderId="3" xfId="2" applyFont="1" applyFill="1" applyBorder="1" applyAlignment="1">
      <alignment horizontal="center" vertical="top" wrapText="1"/>
    </xf>
    <xf numFmtId="0" fontId="12" fillId="10" borderId="3" xfId="0" applyFont="1" applyFill="1" applyBorder="1" applyAlignment="1">
      <alignment horizontal="center"/>
    </xf>
    <xf numFmtId="0" fontId="16" fillId="5" borderId="22" xfId="2" applyFont="1" applyFill="1" applyBorder="1" applyAlignment="1">
      <alignment horizontal="left" vertical="top" wrapText="1"/>
    </xf>
    <xf numFmtId="0" fontId="16" fillId="5" borderId="27" xfId="2" applyFont="1" applyFill="1" applyBorder="1" applyAlignment="1">
      <alignment horizontal="left" vertical="top" wrapText="1"/>
    </xf>
    <xf numFmtId="0" fontId="16" fillId="5" borderId="21" xfId="2" applyFont="1" applyFill="1" applyBorder="1" applyAlignment="1">
      <alignment horizontal="left" vertical="top" wrapText="1"/>
    </xf>
    <xf numFmtId="0" fontId="16" fillId="5" borderId="28" xfId="2" applyFont="1" applyFill="1" applyBorder="1" applyAlignment="1">
      <alignment horizontal="left" vertical="top" wrapText="1"/>
    </xf>
    <xf numFmtId="0" fontId="16" fillId="5" borderId="0" xfId="2" applyFont="1" applyFill="1" applyAlignment="1">
      <alignment horizontal="left" vertical="top" wrapText="1"/>
    </xf>
    <xf numFmtId="0" fontId="16" fillId="5" borderId="25" xfId="2" applyFont="1" applyFill="1" applyBorder="1" applyAlignment="1">
      <alignment horizontal="left" vertical="top" wrapText="1"/>
    </xf>
    <xf numFmtId="0" fontId="16" fillId="5" borderId="29" xfId="2" applyFont="1" applyFill="1" applyBorder="1" applyAlignment="1">
      <alignment horizontal="left" vertical="top" wrapText="1"/>
    </xf>
    <xf numFmtId="0" fontId="16" fillId="5" borderId="10" xfId="2" applyFont="1" applyFill="1" applyBorder="1" applyAlignment="1">
      <alignment horizontal="left" vertical="top" wrapText="1"/>
    </xf>
    <xf numFmtId="0" fontId="16" fillId="5" borderId="26" xfId="2" applyFont="1" applyFill="1" applyBorder="1" applyAlignment="1">
      <alignment horizontal="left" vertical="top" wrapText="1"/>
    </xf>
    <xf numFmtId="0" fontId="16" fillId="5" borderId="3" xfId="2" applyFont="1" applyFill="1" applyBorder="1" applyAlignment="1">
      <alignment horizontal="left" vertical="top" wrapText="1"/>
    </xf>
    <xf numFmtId="0" fontId="17" fillId="4" borderId="3" xfId="2" applyFont="1" applyFill="1" applyBorder="1" applyAlignment="1">
      <alignment horizontal="left" vertical="center" wrapText="1"/>
    </xf>
    <xf numFmtId="0" fontId="12" fillId="3" borderId="3" xfId="0" applyFont="1" applyFill="1" applyBorder="1" applyAlignment="1">
      <alignment horizontal="center" vertical="center" wrapText="1"/>
    </xf>
    <xf numFmtId="0" fontId="10" fillId="0" borderId="0" xfId="0" applyFont="1" applyAlignment="1">
      <alignment horizontal="center" vertical="top" wrapText="1"/>
    </xf>
    <xf numFmtId="0" fontId="16" fillId="5" borderId="1" xfId="2" applyFont="1" applyFill="1" applyBorder="1" applyAlignment="1">
      <alignment horizontal="left" vertical="top" wrapText="1"/>
    </xf>
    <xf numFmtId="0" fontId="16" fillId="5" borderId="8" xfId="2" applyFont="1" applyFill="1" applyBorder="1" applyAlignment="1">
      <alignment horizontal="left" vertical="top" wrapText="1"/>
    </xf>
    <xf numFmtId="0" fontId="17" fillId="4" borderId="15" xfId="2" applyFont="1" applyFill="1" applyBorder="1" applyAlignment="1">
      <alignment horizontal="center" vertical="center" wrapText="1"/>
    </xf>
    <xf numFmtId="0" fontId="17" fillId="4" borderId="0" xfId="2" applyFont="1" applyFill="1" applyAlignment="1">
      <alignment horizontal="center" vertical="center" wrapText="1"/>
    </xf>
    <xf numFmtId="0" fontId="16" fillId="4" borderId="0" xfId="2" applyFont="1" applyFill="1" applyAlignment="1">
      <alignment horizontal="left" vertical="top" wrapText="1"/>
    </xf>
    <xf numFmtId="0" fontId="16" fillId="5" borderId="11" xfId="2" applyFont="1" applyFill="1" applyBorder="1" applyAlignment="1">
      <alignment horizontal="left" vertical="top" wrapText="1"/>
    </xf>
    <xf numFmtId="0" fontId="16" fillId="5" borderId="15" xfId="2" applyFont="1" applyFill="1" applyBorder="1" applyAlignment="1">
      <alignment horizontal="left" vertical="top" wrapText="1"/>
    </xf>
    <xf numFmtId="0" fontId="17" fillId="4" borderId="3" xfId="2" applyFont="1" applyFill="1" applyBorder="1" applyAlignment="1">
      <alignment horizontal="center" vertical="center" wrapText="1"/>
    </xf>
    <xf numFmtId="0" fontId="10" fillId="0" borderId="12" xfId="0" applyFont="1" applyBorder="1" applyAlignment="1">
      <alignment horizontal="center" vertical="center"/>
    </xf>
    <xf numFmtId="0" fontId="11" fillId="3" borderId="3" xfId="0" applyFont="1" applyFill="1" applyBorder="1" applyAlignment="1">
      <alignment horizontal="center" vertical="center"/>
    </xf>
    <xf numFmtId="0" fontId="14" fillId="10" borderId="1" xfId="0" applyFont="1" applyFill="1" applyBorder="1" applyAlignment="1">
      <alignment horizontal="center" vertical="center"/>
    </xf>
    <xf numFmtId="0" fontId="14" fillId="10" borderId="8" xfId="0" applyFont="1" applyFill="1" applyBorder="1" applyAlignment="1">
      <alignment horizontal="center" vertical="center"/>
    </xf>
    <xf numFmtId="0" fontId="14" fillId="10" borderId="2" xfId="0" applyFont="1" applyFill="1" applyBorder="1" applyAlignment="1">
      <alignment horizontal="center" vertical="center"/>
    </xf>
    <xf numFmtId="0" fontId="14" fillId="10" borderId="5" xfId="0" applyFont="1" applyFill="1" applyBorder="1" applyAlignment="1">
      <alignment horizontal="center" vertical="center"/>
    </xf>
    <xf numFmtId="0" fontId="16" fillId="5" borderId="19" xfId="2" applyFont="1" applyFill="1" applyBorder="1" applyAlignment="1">
      <alignment horizontal="left" vertical="top"/>
    </xf>
    <xf numFmtId="0" fontId="16" fillId="5" borderId="0" xfId="2" applyFont="1" applyFill="1" applyAlignment="1">
      <alignment horizontal="left" vertical="top"/>
    </xf>
    <xf numFmtId="0" fontId="16" fillId="5" borderId="25" xfId="2" applyFont="1" applyFill="1" applyBorder="1" applyAlignment="1">
      <alignment horizontal="left" vertical="top"/>
    </xf>
    <xf numFmtId="0" fontId="16" fillId="5" borderId="19" xfId="2" applyFont="1" applyFill="1" applyBorder="1" applyAlignment="1">
      <alignment horizontal="left" vertical="top" wrapText="1"/>
    </xf>
    <xf numFmtId="0" fontId="12" fillId="10" borderId="3" xfId="0" applyFont="1" applyFill="1" applyBorder="1" applyAlignment="1">
      <alignment horizontal="center" vertical="center"/>
    </xf>
    <xf numFmtId="0" fontId="16" fillId="5" borderId="24" xfId="2" applyFont="1" applyFill="1" applyBorder="1" applyAlignment="1">
      <alignment horizontal="left" vertical="top" wrapText="1"/>
    </xf>
    <xf numFmtId="0" fontId="12" fillId="10" borderId="1" xfId="0" applyFont="1" applyFill="1" applyBorder="1" applyAlignment="1">
      <alignment horizontal="center"/>
    </xf>
    <xf numFmtId="0" fontId="12" fillId="10" borderId="8" xfId="0" applyFont="1" applyFill="1" applyBorder="1" applyAlignment="1">
      <alignment horizontal="center"/>
    </xf>
    <xf numFmtId="0" fontId="12" fillId="10" borderId="2" xfId="0" applyFont="1" applyFill="1" applyBorder="1" applyAlignment="1">
      <alignment horizontal="center"/>
    </xf>
  </cellXfs>
  <cellStyles count="6">
    <cellStyle name="Hiperlink" xfId="3" builtinId="8"/>
    <cellStyle name="Moeda" xfId="5" builtinId="4"/>
    <cellStyle name="Normal" xfId="0" builtinId="0"/>
    <cellStyle name="Normal 2" xfId="1" xr:uid="{00000000-0005-0000-0000-000003000000}"/>
    <cellStyle name="Normal 3" xfId="2" xr:uid="{00000000-0005-0000-0000-000004000000}"/>
    <cellStyle name="Normal 4" xfId="4" xr:uid="{00000000-0005-0000-0000-00000500000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maquinbal.com.br/utensilios/utensilios-de-cozinha/conchas-escumadeiras-etc/concha-de-aco-inox-30cm-70ml-linha-terrina-arienzo-1660303-brinox" TargetMode="External"/><Relationship Id="rId2" Type="http://schemas.openxmlformats.org/officeDocument/2006/relationships/hyperlink" Target="https://www.maquinbal.com.br/utensilios/utensilios-de-cozinha/conchas-escumadeiras-etc/concha-de-aco-inox-22cm-para-molhos-30ml-ref-gx9010-marcamix" TargetMode="External"/><Relationship Id="rId1" Type="http://schemas.openxmlformats.org/officeDocument/2006/relationships/hyperlink" Target="https://www.maquinbal.com.br/utensilios/utensilios-de-cozinha/conchas-escumadeiras-etc/concha-de-aco-inox-45cm-500ml-linha-industrial-ref-42685-fortinox" TargetMode="External"/><Relationship Id="rId5" Type="http://schemas.openxmlformats.org/officeDocument/2006/relationships/printerSettings" Target="../printerSettings/printerSettings3.bin"/><Relationship Id="rId4" Type="http://schemas.openxmlformats.org/officeDocument/2006/relationships/hyperlink" Target="https://www.maquinbal.com.br/utensilios/utensilios-de-cozinha/conchas-escumadeiras-etc/colher-de-arroz-aco-inox-42cm-linha-industrial-ref-32371-fortino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3"/>
  <sheetViews>
    <sheetView tabSelected="1" zoomScale="85" zoomScaleNormal="85" zoomScaleSheetLayoutView="100" workbookViewId="0">
      <selection sqref="A1:D1"/>
    </sheetView>
  </sheetViews>
  <sheetFormatPr defaultRowHeight="18.75" x14ac:dyDescent="0.3"/>
  <cols>
    <col min="1" max="1" width="37.85546875" style="280" bestFit="1" customWidth="1"/>
    <col min="2" max="2" width="13.140625" style="286" bestFit="1" customWidth="1"/>
    <col min="3" max="3" width="16.5703125" style="286" bestFit="1" customWidth="1"/>
    <col min="4" max="4" width="19.5703125" style="287" bestFit="1" customWidth="1"/>
    <col min="5" max="16384" width="9.140625" style="280"/>
  </cols>
  <sheetData>
    <row r="1" spans="1:4" ht="21.75" customHeight="1" x14ac:dyDescent="0.3">
      <c r="A1" s="291" t="s">
        <v>0</v>
      </c>
      <c r="B1" s="291"/>
      <c r="C1" s="291"/>
      <c r="D1" s="291"/>
    </row>
    <row r="2" spans="1:4" x14ac:dyDescent="0.3">
      <c r="A2" s="290" t="s">
        <v>1</v>
      </c>
      <c r="B2" s="290"/>
      <c r="C2" s="290"/>
      <c r="D2" s="290"/>
    </row>
    <row r="3" spans="1:4" ht="15" customHeight="1" x14ac:dyDescent="0.3">
      <c r="A3" s="288" t="s">
        <v>2</v>
      </c>
      <c r="B3" s="288" t="s">
        <v>3</v>
      </c>
      <c r="C3" s="289" t="s">
        <v>4</v>
      </c>
      <c r="D3" s="289"/>
    </row>
    <row r="4" spans="1:4" x14ac:dyDescent="0.3">
      <c r="A4" s="288"/>
      <c r="B4" s="288"/>
      <c r="C4" s="281" t="s">
        <v>5</v>
      </c>
      <c r="D4" s="282" t="s">
        <v>500</v>
      </c>
    </row>
    <row r="5" spans="1:4" x14ac:dyDescent="0.3">
      <c r="A5" s="283" t="s">
        <v>6</v>
      </c>
      <c r="B5" s="284">
        <v>2</v>
      </c>
      <c r="C5" s="285">
        <f>'Merendeira '!G73</f>
        <v>788.72</v>
      </c>
      <c r="D5" s="285">
        <f>'Merendeira '!G76</f>
        <v>19331.629999999994</v>
      </c>
    </row>
    <row r="6" spans="1:4" x14ac:dyDescent="0.3">
      <c r="A6" s="283" t="s">
        <v>7</v>
      </c>
      <c r="B6" s="284">
        <v>1</v>
      </c>
      <c r="C6" s="285">
        <f>'Aux. saúde bucal'!G19</f>
        <v>395.9</v>
      </c>
      <c r="D6" s="285">
        <f>'Aux. saúde bucal'!G22</f>
        <v>1280.07</v>
      </c>
    </row>
    <row r="7" spans="1:4" x14ac:dyDescent="0.3">
      <c r="A7" s="283" t="s">
        <v>8</v>
      </c>
      <c r="B7" s="284">
        <v>1</v>
      </c>
      <c r="C7" s="285">
        <f>Eletricista!G48</f>
        <v>727</v>
      </c>
      <c r="D7" s="285">
        <f>Eletricista!G63</f>
        <v>5903.9099999999989</v>
      </c>
    </row>
    <row r="8" spans="1:4" x14ac:dyDescent="0.3">
      <c r="A8" s="283" t="s">
        <v>9</v>
      </c>
      <c r="B8" s="284">
        <v>1</v>
      </c>
      <c r="C8" s="285">
        <f>Jardineiro!G59</f>
        <v>436.02</v>
      </c>
      <c r="D8" s="285">
        <f>Jardineiro!F76</f>
        <v>9226.7055</v>
      </c>
    </row>
    <row r="9" spans="1:4" x14ac:dyDescent="0.3">
      <c r="A9" s="283" t="s">
        <v>10</v>
      </c>
      <c r="B9" s="284">
        <v>2</v>
      </c>
      <c r="C9" s="285">
        <f>Porteiro!G11</f>
        <v>1265.24</v>
      </c>
      <c r="D9" s="285">
        <v>0</v>
      </c>
    </row>
    <row r="10" spans="1:4" x14ac:dyDescent="0.3">
      <c r="A10" s="283" t="s">
        <v>11</v>
      </c>
      <c r="B10" s="284">
        <v>1</v>
      </c>
      <c r="C10" s="285">
        <f>Pedreiro!G60</f>
        <v>415.78</v>
      </c>
      <c r="D10" s="285">
        <f>Pedreiro!G76</f>
        <v>8475.5698000000011</v>
      </c>
    </row>
    <row r="11" spans="1:4" x14ac:dyDescent="0.3">
      <c r="A11" s="283" t="s">
        <v>12</v>
      </c>
      <c r="B11" s="284">
        <v>1</v>
      </c>
      <c r="C11" s="285">
        <f>'Auxiliar de manutenção'!G100</f>
        <v>424.96</v>
      </c>
      <c r="D11" s="285">
        <f>'Auxiliar de manutenção'!G117</f>
        <v>15246.446199999995</v>
      </c>
    </row>
    <row r="12" spans="1:4" x14ac:dyDescent="0.3">
      <c r="A12" s="283" t="s">
        <v>13</v>
      </c>
      <c r="B12" s="284">
        <v>1</v>
      </c>
      <c r="C12" s="285">
        <f>Piscineiro!G74</f>
        <v>330.4</v>
      </c>
      <c r="D12" s="285">
        <f>Piscineiro!G77</f>
        <v>40648.842000000004</v>
      </c>
    </row>
    <row r="13" spans="1:4" x14ac:dyDescent="0.3">
      <c r="A13" s="283" t="s">
        <v>14</v>
      </c>
      <c r="B13" s="284">
        <f>SUM(B5:B12)</f>
        <v>10</v>
      </c>
    </row>
  </sheetData>
  <mergeCells count="5">
    <mergeCell ref="A3:A4"/>
    <mergeCell ref="B3:B4"/>
    <mergeCell ref="C3:D3"/>
    <mergeCell ref="A2:D2"/>
    <mergeCell ref="A1:D1"/>
  </mergeCells>
  <printOptions horizontalCentered="1"/>
  <pageMargins left="0.51181102362204722" right="0.51181102362204722"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G37"/>
  <sheetViews>
    <sheetView zoomScale="70" zoomScaleNormal="70" zoomScaleSheetLayoutView="100" workbookViewId="0">
      <pane ySplit="3" topLeftCell="A4" activePane="bottomLeft" state="frozen"/>
      <selection activeCell="K8" sqref="K8"/>
      <selection pane="bottomLeft" activeCell="G23" sqref="G23"/>
    </sheetView>
  </sheetViews>
  <sheetFormatPr defaultColWidth="14.42578125" defaultRowHeight="15" customHeight="1" outlineLevelCol="1" x14ac:dyDescent="0.3"/>
  <cols>
    <col min="1" max="1" width="9.140625" style="75" customWidth="1"/>
    <col min="2" max="2" width="18.85546875" style="75" customWidth="1"/>
    <col min="3" max="3" width="82.28515625" style="21" customWidth="1"/>
    <col min="4" max="4" width="12.28515625" style="75" customWidth="1"/>
    <col min="5" max="5" width="13.140625" style="75" customWidth="1" outlineLevel="1"/>
    <col min="6" max="6" width="15.28515625" style="75" customWidth="1"/>
    <col min="7" max="7" width="18.140625" style="75" customWidth="1" outlineLevel="1"/>
    <col min="8" max="16384" width="14.42578125" style="75"/>
  </cols>
  <sheetData>
    <row r="1" spans="1:7" ht="30.75" customHeight="1" x14ac:dyDescent="0.3">
      <c r="A1" s="293" t="s">
        <v>0</v>
      </c>
      <c r="B1" s="293"/>
      <c r="C1" s="293"/>
      <c r="D1" s="293"/>
      <c r="E1" s="293"/>
      <c r="F1" s="293"/>
      <c r="G1" s="293"/>
    </row>
    <row r="2" spans="1:7" ht="18.75" x14ac:dyDescent="0.3">
      <c r="A2" s="292" t="s">
        <v>478</v>
      </c>
      <c r="B2" s="292"/>
      <c r="C2" s="292"/>
      <c r="D2" s="292"/>
      <c r="E2" s="292"/>
      <c r="F2" s="292"/>
      <c r="G2" s="292"/>
    </row>
    <row r="3" spans="1:7" ht="56.25" x14ac:dyDescent="0.3">
      <c r="A3" s="118" t="s">
        <v>16</v>
      </c>
      <c r="B3" s="118" t="s">
        <v>17</v>
      </c>
      <c r="C3" s="119" t="s">
        <v>18</v>
      </c>
      <c r="D3" s="118" t="s">
        <v>19</v>
      </c>
      <c r="E3" s="120" t="s">
        <v>20</v>
      </c>
      <c r="F3" s="120" t="s">
        <v>92</v>
      </c>
      <c r="G3" s="120" t="s">
        <v>22</v>
      </c>
    </row>
    <row r="4" spans="1:7" ht="18.75" x14ac:dyDescent="0.3">
      <c r="A4" s="121">
        <v>1</v>
      </c>
      <c r="B4" s="122" t="s">
        <v>479</v>
      </c>
      <c r="C4" s="119" t="s">
        <v>480</v>
      </c>
      <c r="D4" s="123" t="s">
        <v>345</v>
      </c>
      <c r="E4" s="121">
        <v>12</v>
      </c>
      <c r="F4" s="124">
        <v>17.489999999999998</v>
      </c>
      <c r="G4" s="125">
        <f>E4*F4</f>
        <v>209.88</v>
      </c>
    </row>
    <row r="5" spans="1:7" ht="18.75" x14ac:dyDescent="0.3">
      <c r="A5" s="126">
        <v>2</v>
      </c>
      <c r="B5" s="127" t="s">
        <v>481</v>
      </c>
      <c r="C5" s="128" t="s">
        <v>482</v>
      </c>
      <c r="D5" s="129" t="s">
        <v>483</v>
      </c>
      <c r="E5" s="126">
        <v>12</v>
      </c>
      <c r="F5" s="130">
        <v>2.56</v>
      </c>
      <c r="G5" s="131">
        <f>E5*F5</f>
        <v>30.72</v>
      </c>
    </row>
    <row r="6" spans="1:7" ht="56.25" x14ac:dyDescent="0.3">
      <c r="A6" s="89">
        <v>3</v>
      </c>
      <c r="B6" s="82" t="s">
        <v>484</v>
      </c>
      <c r="C6" s="30" t="s">
        <v>485</v>
      </c>
      <c r="D6" s="80" t="s">
        <v>33</v>
      </c>
      <c r="E6" s="89">
        <v>3</v>
      </c>
      <c r="F6" s="70">
        <v>22.49</v>
      </c>
      <c r="G6" s="95">
        <f t="shared" ref="G6" si="0">E6*F6</f>
        <v>67.47</v>
      </c>
    </row>
    <row r="7" spans="1:7" ht="18.75" x14ac:dyDescent="0.3">
      <c r="A7" s="88"/>
      <c r="B7" s="98"/>
      <c r="C7" s="32"/>
      <c r="D7" s="33"/>
      <c r="E7" s="88"/>
      <c r="F7" s="46" t="s">
        <v>44</v>
      </c>
      <c r="G7" s="147">
        <f>SUM(G4:G6)</f>
        <v>308.07</v>
      </c>
    </row>
    <row r="8" spans="1:7" ht="18.75" x14ac:dyDescent="0.3">
      <c r="A8" s="88"/>
      <c r="B8" s="88"/>
      <c r="C8" s="32"/>
      <c r="D8" s="33"/>
      <c r="E8" s="88"/>
    </row>
    <row r="9" spans="1:7" ht="18.75" x14ac:dyDescent="0.3">
      <c r="A9" s="294" t="s">
        <v>59</v>
      </c>
      <c r="B9" s="294"/>
      <c r="C9" s="294"/>
      <c r="D9" s="294"/>
      <c r="E9" s="294"/>
      <c r="F9" s="294"/>
      <c r="G9" s="294"/>
    </row>
    <row r="10" spans="1:7" ht="56.25" x14ac:dyDescent="0.3">
      <c r="A10" s="132">
        <v>4</v>
      </c>
      <c r="B10" s="133" t="s">
        <v>486</v>
      </c>
      <c r="C10" s="134" t="s">
        <v>259</v>
      </c>
      <c r="D10" s="135" t="s">
        <v>180</v>
      </c>
      <c r="E10" s="132">
        <v>4</v>
      </c>
      <c r="F10" s="136">
        <v>16.2</v>
      </c>
      <c r="G10" s="137">
        <f>E10*F10</f>
        <v>64.8</v>
      </c>
    </row>
    <row r="11" spans="1:7" ht="75" x14ac:dyDescent="0.3">
      <c r="A11" s="126">
        <v>5</v>
      </c>
      <c r="B11" s="127" t="s">
        <v>487</v>
      </c>
      <c r="C11" s="128" t="s">
        <v>488</v>
      </c>
      <c r="D11" s="129" t="s">
        <v>180</v>
      </c>
      <c r="E11" s="126">
        <v>20</v>
      </c>
      <c r="F11" s="130">
        <v>37.799999999999997</v>
      </c>
      <c r="G11" s="131">
        <f t="shared" ref="G11:G12" si="1">E11*F11</f>
        <v>756</v>
      </c>
    </row>
    <row r="12" spans="1:7" ht="75" x14ac:dyDescent="0.3">
      <c r="A12" s="89">
        <v>6</v>
      </c>
      <c r="B12" s="82" t="s">
        <v>489</v>
      </c>
      <c r="C12" s="30" t="s">
        <v>490</v>
      </c>
      <c r="D12" s="80" t="s">
        <v>180</v>
      </c>
      <c r="E12" s="89">
        <v>8</v>
      </c>
      <c r="F12" s="70">
        <v>18.899999999999999</v>
      </c>
      <c r="G12" s="95">
        <f t="shared" si="1"/>
        <v>151.19999999999999</v>
      </c>
    </row>
    <row r="13" spans="1:7" ht="18.75" x14ac:dyDescent="0.3">
      <c r="A13" s="88"/>
      <c r="B13" s="98"/>
      <c r="C13" s="32"/>
      <c r="D13" s="33"/>
      <c r="E13" s="88"/>
      <c r="F13" s="46" t="s">
        <v>44</v>
      </c>
      <c r="G13" s="146">
        <f>SUM(G10:G12)</f>
        <v>972</v>
      </c>
    </row>
    <row r="14" spans="1:7" ht="18.75" x14ac:dyDescent="0.3">
      <c r="A14" s="88"/>
      <c r="B14" s="98"/>
      <c r="C14" s="32"/>
      <c r="D14" s="33"/>
      <c r="E14" s="88"/>
    </row>
    <row r="15" spans="1:7" ht="18.75" x14ac:dyDescent="0.3">
      <c r="A15" s="294" t="s">
        <v>71</v>
      </c>
      <c r="B15" s="294"/>
      <c r="C15" s="294"/>
      <c r="D15" s="294"/>
      <c r="E15" s="294"/>
      <c r="F15" s="294"/>
      <c r="G15" s="294"/>
    </row>
    <row r="16" spans="1:7" ht="37.5" x14ac:dyDescent="0.3">
      <c r="A16" s="138">
        <v>7</v>
      </c>
      <c r="B16" s="138">
        <v>618688</v>
      </c>
      <c r="C16" s="139" t="s">
        <v>491</v>
      </c>
      <c r="D16" s="138" t="s">
        <v>483</v>
      </c>
      <c r="E16" s="132">
        <v>2</v>
      </c>
      <c r="F16" s="140">
        <v>110</v>
      </c>
      <c r="G16" s="137">
        <f>E16*F16</f>
        <v>220</v>
      </c>
    </row>
    <row r="17" spans="1:7" ht="18.75" x14ac:dyDescent="0.3">
      <c r="A17" s="267">
        <v>8</v>
      </c>
      <c r="B17" s="141">
        <v>280457</v>
      </c>
      <c r="C17" s="142" t="s">
        <v>492</v>
      </c>
      <c r="D17" s="121"/>
      <c r="E17" s="121">
        <v>2</v>
      </c>
      <c r="F17" s="126">
        <v>80.45</v>
      </c>
      <c r="G17" s="145">
        <f>E17*F17</f>
        <v>160.9</v>
      </c>
    </row>
    <row r="18" spans="1:7" ht="56.25" x14ac:dyDescent="0.3">
      <c r="A18" s="77">
        <v>9</v>
      </c>
      <c r="B18" s="163">
        <v>613463</v>
      </c>
      <c r="C18" s="55" t="s">
        <v>74</v>
      </c>
      <c r="D18" s="80" t="s">
        <v>19</v>
      </c>
      <c r="E18" s="89">
        <v>1</v>
      </c>
      <c r="F18" s="26">
        <v>15</v>
      </c>
      <c r="G18" s="81">
        <f>E18*F18</f>
        <v>15</v>
      </c>
    </row>
    <row r="19" spans="1:7" ht="18.75" x14ac:dyDescent="0.3">
      <c r="A19" s="83"/>
      <c r="B19" s="83"/>
      <c r="C19" s="57"/>
      <c r="D19" s="88"/>
      <c r="E19" s="88"/>
      <c r="F19" s="117" t="s">
        <v>44</v>
      </c>
      <c r="G19" s="117">
        <f>SUM(G16:G18)</f>
        <v>395.9</v>
      </c>
    </row>
    <row r="20" spans="1:7" ht="18.75" x14ac:dyDescent="0.3">
      <c r="A20" s="88"/>
      <c r="B20" s="88"/>
      <c r="C20" s="31"/>
      <c r="D20" s="88"/>
      <c r="E20" s="88"/>
    </row>
    <row r="22" spans="1:7" ht="15" customHeight="1" x14ac:dyDescent="0.3">
      <c r="G22" s="278">
        <f>SUM(G13,G7)</f>
        <v>1280.07</v>
      </c>
    </row>
    <row r="34" spans="3:3" ht="15.75" customHeight="1" x14ac:dyDescent="0.3">
      <c r="C34" s="31"/>
    </row>
    <row r="35" spans="3:3" ht="15.75" customHeight="1" x14ac:dyDescent="0.3">
      <c r="C35" s="31"/>
    </row>
    <row r="36" spans="3:3" ht="15.75" customHeight="1" x14ac:dyDescent="0.3">
      <c r="C36" s="31"/>
    </row>
    <row r="37" spans="3:3" ht="15.75" customHeight="1" x14ac:dyDescent="0.3">
      <c r="C37" s="31"/>
    </row>
  </sheetData>
  <sortState ref="C4:G10">
    <sortCondition ref="C4"/>
  </sortState>
  <mergeCells count="4">
    <mergeCell ref="A2:G2"/>
    <mergeCell ref="A1:G1"/>
    <mergeCell ref="A9:G9"/>
    <mergeCell ref="A15:G15"/>
  </mergeCells>
  <pageMargins left="0.25" right="0.25" top="0.75" bottom="0.75" header="0.3" footer="0.3"/>
  <pageSetup paperSize="9" scale="8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G76"/>
  <sheetViews>
    <sheetView zoomScale="56" zoomScaleNormal="56" zoomScaleSheetLayoutView="85" workbookViewId="0">
      <selection activeCell="G77" sqref="G77"/>
    </sheetView>
  </sheetViews>
  <sheetFormatPr defaultColWidth="14.42578125" defaultRowHeight="21" outlineLevelCol="1" x14ac:dyDescent="0.35"/>
  <cols>
    <col min="1" max="1" width="9.85546875" style="1" bestFit="1" customWidth="1"/>
    <col min="2" max="2" width="14.28515625" style="1" bestFit="1" customWidth="1"/>
    <col min="3" max="3" width="138.42578125" style="16" bestFit="1" customWidth="1"/>
    <col min="4" max="4" width="15.28515625" style="1" bestFit="1" customWidth="1"/>
    <col min="5" max="5" width="15.85546875" style="252" bestFit="1" customWidth="1" outlineLevel="1"/>
    <col min="6" max="6" width="17" style="243" bestFit="1" customWidth="1"/>
    <col min="7" max="7" width="24" style="1" customWidth="1" outlineLevel="1"/>
    <col min="8" max="16384" width="14.42578125" style="1"/>
  </cols>
  <sheetData>
    <row r="1" spans="1:7" x14ac:dyDescent="0.35">
      <c r="A1" s="295" t="s">
        <v>0</v>
      </c>
      <c r="B1" s="295"/>
      <c r="C1" s="295"/>
      <c r="D1" s="295"/>
      <c r="E1" s="295"/>
      <c r="F1" s="295"/>
      <c r="G1" s="295"/>
    </row>
    <row r="2" spans="1:7" x14ac:dyDescent="0.35">
      <c r="A2" s="296" t="s">
        <v>196</v>
      </c>
      <c r="B2" s="297"/>
      <c r="C2" s="297"/>
      <c r="D2" s="297"/>
      <c r="E2" s="297"/>
      <c r="F2" s="297"/>
      <c r="G2" s="298"/>
    </row>
    <row r="3" spans="1:7" ht="63" customHeight="1" x14ac:dyDescent="0.35">
      <c r="A3" s="2" t="s">
        <v>16</v>
      </c>
      <c r="B3" s="3" t="s">
        <v>17</v>
      </c>
      <c r="C3" s="3" t="s">
        <v>18</v>
      </c>
      <c r="D3" s="2" t="s">
        <v>19</v>
      </c>
      <c r="E3" s="248" t="s">
        <v>20</v>
      </c>
      <c r="F3" s="231" t="s">
        <v>92</v>
      </c>
      <c r="G3" s="3" t="s">
        <v>22</v>
      </c>
    </row>
    <row r="4" spans="1:7" ht="42" x14ac:dyDescent="0.35">
      <c r="A4" s="4">
        <v>1</v>
      </c>
      <c r="B4" s="4">
        <v>310507</v>
      </c>
      <c r="C4" s="5" t="s">
        <v>197</v>
      </c>
      <c r="D4" s="6" t="s">
        <v>198</v>
      </c>
      <c r="E4" s="249">
        <v>48</v>
      </c>
      <c r="F4" s="244">
        <v>12.99</v>
      </c>
      <c r="G4" s="7">
        <f>E4*F4</f>
        <v>623.52</v>
      </c>
    </row>
    <row r="5" spans="1:7" ht="42" x14ac:dyDescent="0.35">
      <c r="A5" s="4">
        <v>2</v>
      </c>
      <c r="B5" s="4">
        <v>619365</v>
      </c>
      <c r="C5" s="5" t="s">
        <v>199</v>
      </c>
      <c r="D5" s="4" t="s">
        <v>19</v>
      </c>
      <c r="E5" s="249">
        <v>1</v>
      </c>
      <c r="F5" s="232">
        <v>606.13</v>
      </c>
      <c r="G5" s="7">
        <f t="shared" ref="G5:G53" si="0">F5*E5</f>
        <v>606.13</v>
      </c>
    </row>
    <row r="6" spans="1:7" x14ac:dyDescent="0.35">
      <c r="A6" s="4">
        <v>3</v>
      </c>
      <c r="B6" s="4">
        <v>405453</v>
      </c>
      <c r="C6" s="8" t="s">
        <v>200</v>
      </c>
      <c r="D6" s="6" t="s">
        <v>19</v>
      </c>
      <c r="E6" s="249">
        <v>4</v>
      </c>
      <c r="F6" s="233">
        <v>22</v>
      </c>
      <c r="G6" s="7">
        <f t="shared" si="0"/>
        <v>88</v>
      </c>
    </row>
    <row r="7" spans="1:7" x14ac:dyDescent="0.35">
      <c r="A7" s="4">
        <v>4</v>
      </c>
      <c r="B7" s="4">
        <v>460659</v>
      </c>
      <c r="C7" s="8" t="s">
        <v>201</v>
      </c>
      <c r="D7" s="6" t="s">
        <v>19</v>
      </c>
      <c r="E7" s="249">
        <v>6</v>
      </c>
      <c r="F7" s="234">
        <v>14.3</v>
      </c>
      <c r="G7" s="7">
        <f t="shared" si="0"/>
        <v>85.800000000000011</v>
      </c>
    </row>
    <row r="8" spans="1:7" ht="42" x14ac:dyDescent="0.35">
      <c r="A8" s="4">
        <v>5</v>
      </c>
      <c r="B8" s="4">
        <v>420651</v>
      </c>
      <c r="C8" s="8" t="s">
        <v>202</v>
      </c>
      <c r="D8" s="6" t="s">
        <v>19</v>
      </c>
      <c r="E8" s="249">
        <v>3</v>
      </c>
      <c r="F8" s="234">
        <v>25.9</v>
      </c>
      <c r="G8" s="7">
        <f t="shared" si="0"/>
        <v>77.699999999999989</v>
      </c>
    </row>
    <row r="9" spans="1:7" x14ac:dyDescent="0.35">
      <c r="A9" s="4">
        <v>6</v>
      </c>
      <c r="B9" s="4">
        <v>600698</v>
      </c>
      <c r="C9" s="9" t="s">
        <v>203</v>
      </c>
      <c r="D9" s="10" t="s">
        <v>19</v>
      </c>
      <c r="E9" s="249">
        <v>1</v>
      </c>
      <c r="F9" s="246">
        <v>154.88</v>
      </c>
      <c r="G9" s="7">
        <f t="shared" si="0"/>
        <v>154.88</v>
      </c>
    </row>
    <row r="10" spans="1:7" x14ac:dyDescent="0.35">
      <c r="A10" s="4">
        <v>7</v>
      </c>
      <c r="B10" s="4">
        <v>429430</v>
      </c>
      <c r="C10" s="9" t="s">
        <v>204</v>
      </c>
      <c r="D10" s="10" t="s">
        <v>19</v>
      </c>
      <c r="E10" s="249">
        <v>1</v>
      </c>
      <c r="F10" s="246">
        <v>460.66</v>
      </c>
      <c r="G10" s="7">
        <f t="shared" si="0"/>
        <v>460.66</v>
      </c>
    </row>
    <row r="11" spans="1:7" x14ac:dyDescent="0.35">
      <c r="A11" s="4">
        <v>8</v>
      </c>
      <c r="B11" s="4">
        <v>266278</v>
      </c>
      <c r="C11" s="5" t="s">
        <v>205</v>
      </c>
      <c r="D11" s="4" t="s">
        <v>19</v>
      </c>
      <c r="E11" s="249">
        <v>1</v>
      </c>
      <c r="F11" s="236">
        <v>1197</v>
      </c>
      <c r="G11" s="7">
        <f t="shared" si="0"/>
        <v>1197</v>
      </c>
    </row>
    <row r="12" spans="1:7" ht="42" x14ac:dyDescent="0.35">
      <c r="A12" s="4">
        <v>9</v>
      </c>
      <c r="B12" s="4">
        <v>410984</v>
      </c>
      <c r="C12" s="8" t="s">
        <v>206</v>
      </c>
      <c r="D12" s="6" t="s">
        <v>19</v>
      </c>
      <c r="E12" s="249">
        <v>6</v>
      </c>
      <c r="F12" s="234">
        <v>53.46</v>
      </c>
      <c r="G12" s="7">
        <f t="shared" si="0"/>
        <v>320.76</v>
      </c>
    </row>
    <row r="13" spans="1:7" ht="42" x14ac:dyDescent="0.35">
      <c r="A13" s="4">
        <v>10</v>
      </c>
      <c r="B13" s="4">
        <v>444897</v>
      </c>
      <c r="C13" s="8" t="s">
        <v>207</v>
      </c>
      <c r="D13" s="6" t="s">
        <v>19</v>
      </c>
      <c r="E13" s="249">
        <v>8</v>
      </c>
      <c r="F13" s="237">
        <v>59.78</v>
      </c>
      <c r="G13" s="7">
        <f t="shared" si="0"/>
        <v>478.24</v>
      </c>
    </row>
    <row r="14" spans="1:7" ht="42" x14ac:dyDescent="0.35">
      <c r="A14" s="4">
        <v>11</v>
      </c>
      <c r="B14" s="4">
        <v>386516</v>
      </c>
      <c r="C14" s="8" t="s">
        <v>208</v>
      </c>
      <c r="D14" s="6" t="s">
        <v>19</v>
      </c>
      <c r="E14" s="249">
        <v>2</v>
      </c>
      <c r="F14" s="234">
        <v>48</v>
      </c>
      <c r="G14" s="7">
        <f t="shared" si="0"/>
        <v>96</v>
      </c>
    </row>
    <row r="15" spans="1:7" ht="42" x14ac:dyDescent="0.35">
      <c r="A15" s="4">
        <v>12</v>
      </c>
      <c r="B15" s="4">
        <v>618307</v>
      </c>
      <c r="C15" s="8" t="s">
        <v>209</v>
      </c>
      <c r="D15" s="6" t="s">
        <v>19</v>
      </c>
      <c r="E15" s="249">
        <v>2</v>
      </c>
      <c r="F15" s="234">
        <v>11.9</v>
      </c>
      <c r="G15" s="7">
        <f t="shared" si="0"/>
        <v>23.8</v>
      </c>
    </row>
    <row r="16" spans="1:7" x14ac:dyDescent="0.35">
      <c r="A16" s="4">
        <v>13</v>
      </c>
      <c r="B16" s="4">
        <v>334636</v>
      </c>
      <c r="C16" s="11" t="s">
        <v>210</v>
      </c>
      <c r="D16" s="10" t="s">
        <v>19</v>
      </c>
      <c r="E16" s="249">
        <v>4</v>
      </c>
      <c r="F16" s="246">
        <v>17.600000000000001</v>
      </c>
      <c r="G16" s="7">
        <f t="shared" si="0"/>
        <v>70.400000000000006</v>
      </c>
    </row>
    <row r="17" spans="1:7" x14ac:dyDescent="0.35">
      <c r="A17" s="4">
        <v>14</v>
      </c>
      <c r="B17" s="4">
        <v>464875</v>
      </c>
      <c r="C17" s="11" t="s">
        <v>211</v>
      </c>
      <c r="D17" s="10" t="s">
        <v>19</v>
      </c>
      <c r="E17" s="249">
        <v>2</v>
      </c>
      <c r="F17" s="246">
        <v>19</v>
      </c>
      <c r="G17" s="7">
        <f t="shared" si="0"/>
        <v>38</v>
      </c>
    </row>
    <row r="18" spans="1:7" x14ac:dyDescent="0.35">
      <c r="A18" s="4">
        <v>15</v>
      </c>
      <c r="B18" s="4">
        <v>397338</v>
      </c>
      <c r="C18" s="11" t="s">
        <v>212</v>
      </c>
      <c r="D18" s="10" t="s">
        <v>19</v>
      </c>
      <c r="E18" s="249">
        <v>2</v>
      </c>
      <c r="F18" s="246">
        <v>19.89</v>
      </c>
      <c r="G18" s="7">
        <f t="shared" si="0"/>
        <v>39.78</v>
      </c>
    </row>
    <row r="19" spans="1:7" x14ac:dyDescent="0.35">
      <c r="A19" s="4">
        <v>16</v>
      </c>
      <c r="B19" s="4">
        <v>335004</v>
      </c>
      <c r="C19" s="11" t="s">
        <v>213</v>
      </c>
      <c r="D19" s="10" t="s">
        <v>19</v>
      </c>
      <c r="E19" s="249">
        <v>2</v>
      </c>
      <c r="F19" s="246">
        <v>24.62</v>
      </c>
      <c r="G19" s="7">
        <f t="shared" si="0"/>
        <v>49.24</v>
      </c>
    </row>
    <row r="20" spans="1:7" x14ac:dyDescent="0.35">
      <c r="A20" s="4">
        <v>17</v>
      </c>
      <c r="B20" s="4">
        <v>357233</v>
      </c>
      <c r="C20" s="12" t="s">
        <v>214</v>
      </c>
      <c r="D20" s="10" t="s">
        <v>19</v>
      </c>
      <c r="E20" s="249">
        <v>2</v>
      </c>
      <c r="F20" s="246">
        <v>9.7899999999999991</v>
      </c>
      <c r="G20" s="7">
        <f t="shared" si="0"/>
        <v>19.579999999999998</v>
      </c>
    </row>
    <row r="21" spans="1:7" x14ac:dyDescent="0.35">
      <c r="A21" s="4">
        <v>18</v>
      </c>
      <c r="B21" s="4">
        <v>624159</v>
      </c>
      <c r="C21" s="8" t="s">
        <v>215</v>
      </c>
      <c r="D21" s="6" t="s">
        <v>19</v>
      </c>
      <c r="E21" s="249">
        <v>600</v>
      </c>
      <c r="F21" s="234">
        <v>2.7749999999999999</v>
      </c>
      <c r="G21" s="7">
        <f t="shared" si="0"/>
        <v>1665</v>
      </c>
    </row>
    <row r="22" spans="1:7" ht="42" x14ac:dyDescent="0.35">
      <c r="A22" s="4">
        <v>19</v>
      </c>
      <c r="B22" s="4">
        <v>396189</v>
      </c>
      <c r="C22" s="8" t="s">
        <v>216</v>
      </c>
      <c r="D22" s="6" t="s">
        <v>19</v>
      </c>
      <c r="E22" s="249">
        <v>1</v>
      </c>
      <c r="F22" s="234">
        <v>257</v>
      </c>
      <c r="G22" s="7">
        <f t="shared" si="0"/>
        <v>257</v>
      </c>
    </row>
    <row r="23" spans="1:7" ht="42" x14ac:dyDescent="0.35">
      <c r="A23" s="4">
        <v>20</v>
      </c>
      <c r="B23" s="4">
        <v>620662</v>
      </c>
      <c r="C23" s="8" t="s">
        <v>217</v>
      </c>
      <c r="D23" s="6" t="s">
        <v>218</v>
      </c>
      <c r="E23" s="249">
        <v>60</v>
      </c>
      <c r="F23" s="234">
        <v>2.2000000000000002</v>
      </c>
      <c r="G23" s="7">
        <f t="shared" si="0"/>
        <v>132</v>
      </c>
    </row>
    <row r="24" spans="1:7" ht="63" x14ac:dyDescent="0.35">
      <c r="A24" s="4">
        <v>21</v>
      </c>
      <c r="B24" s="4">
        <v>622215</v>
      </c>
      <c r="C24" s="5" t="s">
        <v>219</v>
      </c>
      <c r="D24" s="4" t="s">
        <v>19</v>
      </c>
      <c r="E24" s="249">
        <v>1</v>
      </c>
      <c r="F24" s="236">
        <v>1199.53</v>
      </c>
      <c r="G24" s="7">
        <f t="shared" si="0"/>
        <v>1199.53</v>
      </c>
    </row>
    <row r="25" spans="1:7" ht="63" x14ac:dyDescent="0.35">
      <c r="A25" s="4">
        <v>22</v>
      </c>
      <c r="B25" s="4">
        <v>482919</v>
      </c>
      <c r="C25" s="8" t="s">
        <v>220</v>
      </c>
      <c r="D25" s="6" t="s">
        <v>19</v>
      </c>
      <c r="E25" s="249">
        <v>1</v>
      </c>
      <c r="F25" s="234">
        <v>55</v>
      </c>
      <c r="G25" s="7">
        <f t="shared" si="0"/>
        <v>55</v>
      </c>
    </row>
    <row r="26" spans="1:7" x14ac:dyDescent="0.35">
      <c r="A26" s="4">
        <v>23</v>
      </c>
      <c r="B26" s="4">
        <v>616648</v>
      </c>
      <c r="C26" s="9" t="s">
        <v>221</v>
      </c>
      <c r="D26" s="10" t="s">
        <v>19</v>
      </c>
      <c r="E26" s="249">
        <v>2</v>
      </c>
      <c r="F26" s="235">
        <v>30</v>
      </c>
      <c r="G26" s="7">
        <f t="shared" si="0"/>
        <v>60</v>
      </c>
    </row>
    <row r="27" spans="1:7" x14ac:dyDescent="0.35">
      <c r="A27" s="4">
        <v>24</v>
      </c>
      <c r="B27" s="4">
        <v>619802</v>
      </c>
      <c r="C27" s="12" t="s">
        <v>222</v>
      </c>
      <c r="D27" s="10" t="s">
        <v>19</v>
      </c>
      <c r="E27" s="249">
        <v>2</v>
      </c>
      <c r="F27" s="235">
        <v>48.26</v>
      </c>
      <c r="G27" s="7">
        <f t="shared" si="0"/>
        <v>96.52</v>
      </c>
    </row>
    <row r="28" spans="1:7" ht="42" x14ac:dyDescent="0.35">
      <c r="A28" s="4">
        <v>25</v>
      </c>
      <c r="B28" s="4">
        <v>610983</v>
      </c>
      <c r="C28" s="8" t="s">
        <v>223</v>
      </c>
      <c r="D28" s="6" t="s">
        <v>224</v>
      </c>
      <c r="E28" s="249">
        <v>8</v>
      </c>
      <c r="F28" s="234">
        <v>45</v>
      </c>
      <c r="G28" s="7">
        <f t="shared" si="0"/>
        <v>360</v>
      </c>
    </row>
    <row r="29" spans="1:7" x14ac:dyDescent="0.35">
      <c r="A29" s="4">
        <v>26</v>
      </c>
      <c r="B29" s="4">
        <v>352619</v>
      </c>
      <c r="C29" s="12" t="s">
        <v>225</v>
      </c>
      <c r="D29" s="10" t="s">
        <v>19</v>
      </c>
      <c r="E29" s="249">
        <v>4</v>
      </c>
      <c r="F29" s="235">
        <v>100.94</v>
      </c>
      <c r="G29" s="7">
        <f t="shared" si="0"/>
        <v>403.76</v>
      </c>
    </row>
    <row r="30" spans="1:7" ht="63" x14ac:dyDescent="0.35">
      <c r="A30" s="4">
        <v>27</v>
      </c>
      <c r="B30" s="4">
        <v>241343</v>
      </c>
      <c r="C30" s="8" t="s">
        <v>226</v>
      </c>
      <c r="D30" s="6" t="s">
        <v>19</v>
      </c>
      <c r="E30" s="249">
        <v>20</v>
      </c>
      <c r="F30" s="234">
        <v>3.38</v>
      </c>
      <c r="G30" s="7">
        <f t="shared" si="0"/>
        <v>67.599999999999994</v>
      </c>
    </row>
    <row r="31" spans="1:7" ht="42" x14ac:dyDescent="0.35">
      <c r="A31" s="4">
        <v>28</v>
      </c>
      <c r="B31" s="4">
        <v>624275</v>
      </c>
      <c r="C31" s="8" t="s">
        <v>227</v>
      </c>
      <c r="D31" s="6" t="s">
        <v>19</v>
      </c>
      <c r="E31" s="249">
        <v>4</v>
      </c>
      <c r="F31" s="234">
        <v>82.72</v>
      </c>
      <c r="G31" s="7">
        <f t="shared" si="0"/>
        <v>330.88</v>
      </c>
    </row>
    <row r="32" spans="1:7" ht="42" x14ac:dyDescent="0.35">
      <c r="A32" s="4">
        <v>29</v>
      </c>
      <c r="B32" s="4">
        <v>370718</v>
      </c>
      <c r="C32" s="8" t="s">
        <v>228</v>
      </c>
      <c r="D32" s="6" t="s">
        <v>19</v>
      </c>
      <c r="E32" s="249">
        <v>2</v>
      </c>
      <c r="F32" s="234">
        <v>229.25</v>
      </c>
      <c r="G32" s="7">
        <f t="shared" si="0"/>
        <v>458.5</v>
      </c>
    </row>
    <row r="33" spans="1:7" ht="42" x14ac:dyDescent="0.35">
      <c r="A33" s="4">
        <v>30</v>
      </c>
      <c r="B33" s="4">
        <v>403521</v>
      </c>
      <c r="C33" s="8" t="s">
        <v>229</v>
      </c>
      <c r="D33" s="6" t="s">
        <v>19</v>
      </c>
      <c r="E33" s="249">
        <v>120</v>
      </c>
      <c r="F33" s="234">
        <v>5</v>
      </c>
      <c r="G33" s="7">
        <f t="shared" si="0"/>
        <v>600</v>
      </c>
    </row>
    <row r="34" spans="1:7" ht="42" x14ac:dyDescent="0.35">
      <c r="A34" s="4">
        <v>31</v>
      </c>
      <c r="B34" s="4">
        <v>437156</v>
      </c>
      <c r="C34" s="8" t="s">
        <v>230</v>
      </c>
      <c r="D34" s="6" t="s">
        <v>19</v>
      </c>
      <c r="E34" s="249">
        <v>96</v>
      </c>
      <c r="F34" s="234">
        <v>6.7</v>
      </c>
      <c r="G34" s="7">
        <f t="shared" si="0"/>
        <v>643.20000000000005</v>
      </c>
    </row>
    <row r="35" spans="1:7" ht="42" x14ac:dyDescent="0.35">
      <c r="A35" s="4">
        <v>32</v>
      </c>
      <c r="B35" s="4">
        <v>416902</v>
      </c>
      <c r="C35" s="8" t="s">
        <v>231</v>
      </c>
      <c r="D35" s="6" t="s">
        <v>19</v>
      </c>
      <c r="E35" s="249">
        <v>10</v>
      </c>
      <c r="F35" s="234">
        <v>17</v>
      </c>
      <c r="G35" s="7">
        <f t="shared" si="0"/>
        <v>170</v>
      </c>
    </row>
    <row r="36" spans="1:7" ht="42" x14ac:dyDescent="0.35">
      <c r="A36" s="4">
        <v>33</v>
      </c>
      <c r="B36" s="4">
        <v>403899</v>
      </c>
      <c r="C36" s="8" t="s">
        <v>232</v>
      </c>
      <c r="D36" s="6" t="s">
        <v>19</v>
      </c>
      <c r="E36" s="249">
        <v>6</v>
      </c>
      <c r="F36" s="234">
        <v>18.22</v>
      </c>
      <c r="G36" s="7">
        <f t="shared" si="0"/>
        <v>109.32</v>
      </c>
    </row>
    <row r="37" spans="1:7" ht="42" x14ac:dyDescent="0.35">
      <c r="A37" s="4">
        <v>34</v>
      </c>
      <c r="B37" s="4">
        <v>424330</v>
      </c>
      <c r="C37" s="8" t="s">
        <v>233</v>
      </c>
      <c r="D37" s="6" t="s">
        <v>19</v>
      </c>
      <c r="E37" s="249">
        <v>6</v>
      </c>
      <c r="F37" s="234">
        <v>27</v>
      </c>
      <c r="G37" s="7">
        <f t="shared" si="0"/>
        <v>162</v>
      </c>
    </row>
    <row r="38" spans="1:7" x14ac:dyDescent="0.35">
      <c r="A38" s="4">
        <v>35</v>
      </c>
      <c r="B38" s="4">
        <v>453796</v>
      </c>
      <c r="C38" s="12" t="s">
        <v>234</v>
      </c>
      <c r="D38" s="10" t="s">
        <v>235</v>
      </c>
      <c r="E38" s="249">
        <v>4</v>
      </c>
      <c r="F38" s="246">
        <v>54.14</v>
      </c>
      <c r="G38" s="7">
        <f t="shared" si="0"/>
        <v>216.56</v>
      </c>
    </row>
    <row r="39" spans="1:7" x14ac:dyDescent="0.35">
      <c r="A39" s="4">
        <v>36</v>
      </c>
      <c r="B39" s="4">
        <v>481018</v>
      </c>
      <c r="C39" s="8" t="s">
        <v>236</v>
      </c>
      <c r="D39" s="6" t="s">
        <v>121</v>
      </c>
      <c r="E39" s="249">
        <v>12</v>
      </c>
      <c r="F39" s="234">
        <v>3.72</v>
      </c>
      <c r="G39" s="7">
        <f t="shared" si="0"/>
        <v>44.64</v>
      </c>
    </row>
    <row r="40" spans="1:7" x14ac:dyDescent="0.35">
      <c r="A40" s="4">
        <v>37</v>
      </c>
      <c r="B40" s="4">
        <v>405153</v>
      </c>
      <c r="C40" s="8" t="s">
        <v>237</v>
      </c>
      <c r="D40" s="6" t="s">
        <v>238</v>
      </c>
      <c r="E40" s="249">
        <v>12</v>
      </c>
      <c r="F40" s="234">
        <v>12.7</v>
      </c>
      <c r="G40" s="7">
        <f t="shared" si="0"/>
        <v>152.39999999999998</v>
      </c>
    </row>
    <row r="41" spans="1:7" x14ac:dyDescent="0.35">
      <c r="A41" s="4">
        <v>38</v>
      </c>
      <c r="B41" s="4">
        <v>482940</v>
      </c>
      <c r="C41" s="9" t="s">
        <v>239</v>
      </c>
      <c r="D41" s="10" t="s">
        <v>19</v>
      </c>
      <c r="E41" s="249">
        <v>1</v>
      </c>
      <c r="F41" s="246">
        <v>176.88</v>
      </c>
      <c r="G41" s="7">
        <f t="shared" si="0"/>
        <v>176.88</v>
      </c>
    </row>
    <row r="42" spans="1:7" x14ac:dyDescent="0.35">
      <c r="A42" s="4">
        <v>39</v>
      </c>
      <c r="B42" s="4">
        <v>482940</v>
      </c>
      <c r="C42" s="9" t="s">
        <v>240</v>
      </c>
      <c r="D42" s="10" t="s">
        <v>19</v>
      </c>
      <c r="E42" s="249">
        <v>1</v>
      </c>
      <c r="F42" s="246">
        <v>119.05</v>
      </c>
      <c r="G42" s="7">
        <f t="shared" si="0"/>
        <v>119.05</v>
      </c>
    </row>
    <row r="43" spans="1:7" x14ac:dyDescent="0.35">
      <c r="A43" s="4">
        <v>40</v>
      </c>
      <c r="B43" s="4">
        <v>433338</v>
      </c>
      <c r="C43" s="8" t="s">
        <v>241</v>
      </c>
      <c r="D43" s="6" t="s">
        <v>19</v>
      </c>
      <c r="E43" s="249">
        <v>60</v>
      </c>
      <c r="F43" s="234">
        <v>5.64</v>
      </c>
      <c r="G43" s="7">
        <f t="shared" si="0"/>
        <v>338.4</v>
      </c>
    </row>
    <row r="44" spans="1:7" x14ac:dyDescent="0.35">
      <c r="A44" s="4">
        <v>41</v>
      </c>
      <c r="B44" s="4">
        <v>621187</v>
      </c>
      <c r="C44" s="8" t="s">
        <v>242</v>
      </c>
      <c r="D44" s="6" t="s">
        <v>121</v>
      </c>
      <c r="E44" s="249">
        <v>60</v>
      </c>
      <c r="F44" s="234">
        <v>13.9</v>
      </c>
      <c r="G44" s="7">
        <f t="shared" si="0"/>
        <v>834</v>
      </c>
    </row>
    <row r="45" spans="1:7" ht="63" x14ac:dyDescent="0.35">
      <c r="A45" s="4">
        <v>42</v>
      </c>
      <c r="B45" s="4">
        <v>449374</v>
      </c>
      <c r="C45" s="8" t="s">
        <v>243</v>
      </c>
      <c r="D45" s="6" t="s">
        <v>19</v>
      </c>
      <c r="E45" s="249">
        <v>12</v>
      </c>
      <c r="F45" s="234">
        <v>33.4</v>
      </c>
      <c r="G45" s="7">
        <f t="shared" si="0"/>
        <v>400.79999999999995</v>
      </c>
    </row>
    <row r="46" spans="1:7" ht="42" x14ac:dyDescent="0.35">
      <c r="A46" s="4">
        <v>43</v>
      </c>
      <c r="B46" s="4">
        <v>481231</v>
      </c>
      <c r="C46" s="8" t="s">
        <v>244</v>
      </c>
      <c r="D46" s="6" t="s">
        <v>19</v>
      </c>
      <c r="E46" s="249">
        <v>40</v>
      </c>
      <c r="F46" s="234">
        <v>9.15</v>
      </c>
      <c r="G46" s="7">
        <f t="shared" si="0"/>
        <v>366</v>
      </c>
    </row>
    <row r="47" spans="1:7" ht="42" x14ac:dyDescent="0.35">
      <c r="A47" s="4">
        <v>44</v>
      </c>
      <c r="B47" s="4">
        <v>617108</v>
      </c>
      <c r="C47" s="8" t="s">
        <v>245</v>
      </c>
      <c r="D47" s="6" t="s">
        <v>19</v>
      </c>
      <c r="E47" s="249">
        <v>4</v>
      </c>
      <c r="F47" s="234">
        <v>10.69</v>
      </c>
      <c r="G47" s="7">
        <f t="shared" si="0"/>
        <v>42.76</v>
      </c>
    </row>
    <row r="48" spans="1:7" x14ac:dyDescent="0.35">
      <c r="A48" s="4">
        <v>45</v>
      </c>
      <c r="B48" s="4">
        <v>364323</v>
      </c>
      <c r="C48" s="8" t="s">
        <v>246</v>
      </c>
      <c r="D48" s="6" t="s">
        <v>19</v>
      </c>
      <c r="E48" s="249">
        <v>2</v>
      </c>
      <c r="F48" s="234">
        <v>12.9</v>
      </c>
      <c r="G48" s="7">
        <f t="shared" si="0"/>
        <v>25.8</v>
      </c>
    </row>
    <row r="49" spans="1:7" x14ac:dyDescent="0.35">
      <c r="A49" s="4">
        <v>46</v>
      </c>
      <c r="B49" s="4">
        <v>323185</v>
      </c>
      <c r="C49" s="13" t="s">
        <v>247</v>
      </c>
      <c r="D49" s="10" t="s">
        <v>19</v>
      </c>
      <c r="E49" s="249">
        <v>10</v>
      </c>
      <c r="F49" s="238">
        <v>22.9</v>
      </c>
      <c r="G49" s="7">
        <f t="shared" si="0"/>
        <v>229</v>
      </c>
    </row>
    <row r="50" spans="1:7" x14ac:dyDescent="0.35">
      <c r="A50" s="4">
        <v>47</v>
      </c>
      <c r="B50" s="4">
        <v>434625</v>
      </c>
      <c r="C50" s="9" t="s">
        <v>248</v>
      </c>
      <c r="D50" s="10" t="s">
        <v>19</v>
      </c>
      <c r="E50" s="249">
        <v>1</v>
      </c>
      <c r="F50" s="246">
        <v>2384</v>
      </c>
      <c r="G50" s="7">
        <f t="shared" si="0"/>
        <v>2384</v>
      </c>
    </row>
    <row r="51" spans="1:7" x14ac:dyDescent="0.35">
      <c r="A51" s="4">
        <v>48</v>
      </c>
      <c r="B51" s="4">
        <v>607532</v>
      </c>
      <c r="C51" s="8" t="s">
        <v>249</v>
      </c>
      <c r="D51" s="6" t="s">
        <v>19</v>
      </c>
      <c r="E51" s="249">
        <v>2</v>
      </c>
      <c r="F51" s="234">
        <v>8.5500000000000007</v>
      </c>
      <c r="G51" s="7">
        <f t="shared" si="0"/>
        <v>17.100000000000001</v>
      </c>
    </row>
    <row r="52" spans="1:7" x14ac:dyDescent="0.35">
      <c r="A52" s="4">
        <v>49</v>
      </c>
      <c r="B52" s="4">
        <v>298406</v>
      </c>
      <c r="C52" s="8" t="s">
        <v>250</v>
      </c>
      <c r="D52" s="6" t="s">
        <v>121</v>
      </c>
      <c r="E52" s="249">
        <v>60</v>
      </c>
      <c r="F52" s="234">
        <v>12.9</v>
      </c>
      <c r="G52" s="7">
        <f t="shared" si="0"/>
        <v>774</v>
      </c>
    </row>
    <row r="53" spans="1:7" x14ac:dyDescent="0.35">
      <c r="A53" s="4">
        <v>50</v>
      </c>
      <c r="B53" s="4">
        <v>323591</v>
      </c>
      <c r="C53" s="5" t="s">
        <v>251</v>
      </c>
      <c r="D53" s="4" t="s">
        <v>19</v>
      </c>
      <c r="E53" s="249">
        <v>2</v>
      </c>
      <c r="F53" s="236">
        <v>53</v>
      </c>
      <c r="G53" s="7">
        <f t="shared" si="0"/>
        <v>106</v>
      </c>
    </row>
    <row r="54" spans="1:7" x14ac:dyDescent="0.35">
      <c r="A54" s="4">
        <v>51</v>
      </c>
      <c r="B54" s="4">
        <v>239226</v>
      </c>
      <c r="C54" s="5" t="s">
        <v>252</v>
      </c>
      <c r="D54" s="4" t="s">
        <v>19</v>
      </c>
      <c r="E54" s="249">
        <v>1</v>
      </c>
      <c r="F54" s="239">
        <v>239</v>
      </c>
      <c r="G54" s="143">
        <f>F54*E54</f>
        <v>239</v>
      </c>
    </row>
    <row r="55" spans="1:7" x14ac:dyDescent="0.35">
      <c r="A55" s="14"/>
      <c r="B55" s="14"/>
      <c r="C55" s="15"/>
      <c r="D55" s="14"/>
      <c r="E55" s="250"/>
      <c r="F55" s="240" t="s">
        <v>44</v>
      </c>
      <c r="G55" s="144">
        <f>SUM(G4:G54)</f>
        <v>17666.189999999995</v>
      </c>
    </row>
    <row r="57" spans="1:7" x14ac:dyDescent="0.35">
      <c r="A57" s="299" t="s">
        <v>59</v>
      </c>
      <c r="B57" s="300"/>
      <c r="C57" s="300"/>
      <c r="D57" s="300"/>
      <c r="E57" s="300"/>
      <c r="F57" s="300"/>
      <c r="G57" s="301"/>
    </row>
    <row r="58" spans="1:7" ht="63" x14ac:dyDescent="0.35">
      <c r="A58" s="17" t="s">
        <v>16</v>
      </c>
      <c r="B58" s="17" t="s">
        <v>17</v>
      </c>
      <c r="C58" s="18" t="s">
        <v>18</v>
      </c>
      <c r="D58" s="17" t="s">
        <v>19</v>
      </c>
      <c r="E58" s="251" t="s">
        <v>20</v>
      </c>
      <c r="F58" s="241" t="s">
        <v>92</v>
      </c>
      <c r="G58" s="18" t="s">
        <v>22</v>
      </c>
    </row>
    <row r="59" spans="1:7" ht="42" x14ac:dyDescent="0.35">
      <c r="A59" s="4">
        <v>52</v>
      </c>
      <c r="B59" s="4">
        <v>614097</v>
      </c>
      <c r="C59" s="5" t="s">
        <v>253</v>
      </c>
      <c r="D59" s="6" t="s">
        <v>19</v>
      </c>
      <c r="E59" s="249">
        <v>4</v>
      </c>
      <c r="F59" s="234">
        <v>54</v>
      </c>
      <c r="G59" s="7">
        <f>E59*F59</f>
        <v>216</v>
      </c>
    </row>
    <row r="60" spans="1:7" x14ac:dyDescent="0.35">
      <c r="A60" s="4">
        <v>53</v>
      </c>
      <c r="B60" s="4">
        <v>282942</v>
      </c>
      <c r="C60" s="5" t="s">
        <v>254</v>
      </c>
      <c r="D60" s="4" t="s">
        <v>19</v>
      </c>
      <c r="E60" s="249">
        <v>4</v>
      </c>
      <c r="F60" s="236">
        <v>175.36</v>
      </c>
      <c r="G60" s="7">
        <f t="shared" ref="G60:G64" si="1">E60*F60</f>
        <v>701.44</v>
      </c>
    </row>
    <row r="61" spans="1:7" ht="63" x14ac:dyDescent="0.35">
      <c r="A61" s="4">
        <v>54</v>
      </c>
      <c r="B61" s="4">
        <v>407965</v>
      </c>
      <c r="C61" s="8" t="s">
        <v>255</v>
      </c>
      <c r="D61" s="6" t="s">
        <v>62</v>
      </c>
      <c r="E61" s="249">
        <v>12</v>
      </c>
      <c r="F61" s="234">
        <v>16.3</v>
      </c>
      <c r="G61" s="7">
        <f t="shared" si="1"/>
        <v>195.60000000000002</v>
      </c>
    </row>
    <row r="62" spans="1:7" x14ac:dyDescent="0.35">
      <c r="A62" s="4">
        <v>55</v>
      </c>
      <c r="B62" s="4">
        <v>450516</v>
      </c>
      <c r="C62" s="8" t="s">
        <v>256</v>
      </c>
      <c r="D62" s="6" t="s">
        <v>257</v>
      </c>
      <c r="E62" s="249">
        <v>12</v>
      </c>
      <c r="F62" s="234">
        <v>26</v>
      </c>
      <c r="G62" s="7">
        <f t="shared" si="1"/>
        <v>312</v>
      </c>
    </row>
    <row r="63" spans="1:7" ht="105" x14ac:dyDescent="0.35">
      <c r="A63" s="4">
        <v>56</v>
      </c>
      <c r="B63" s="4">
        <v>481392</v>
      </c>
      <c r="C63" s="8" t="s">
        <v>258</v>
      </c>
      <c r="D63" s="6" t="s">
        <v>62</v>
      </c>
      <c r="E63" s="249">
        <v>2</v>
      </c>
      <c r="F63" s="234">
        <v>71</v>
      </c>
      <c r="G63" s="7">
        <f t="shared" si="1"/>
        <v>142</v>
      </c>
    </row>
    <row r="64" spans="1:7" ht="42" x14ac:dyDescent="0.35">
      <c r="A64" s="4">
        <v>57</v>
      </c>
      <c r="B64" s="4">
        <v>369561</v>
      </c>
      <c r="C64" s="8" t="s">
        <v>259</v>
      </c>
      <c r="D64" s="6" t="s">
        <v>19</v>
      </c>
      <c r="E64" s="249">
        <v>12</v>
      </c>
      <c r="F64" s="242">
        <v>8.1999999999999993</v>
      </c>
      <c r="G64" s="143">
        <f t="shared" si="1"/>
        <v>98.399999999999991</v>
      </c>
    </row>
    <row r="65" spans="1:7" x14ac:dyDescent="0.35">
      <c r="A65" s="14"/>
      <c r="B65" s="14"/>
      <c r="C65" s="19"/>
      <c r="D65" s="20"/>
      <c r="E65" s="250"/>
      <c r="F65" s="240" t="s">
        <v>44</v>
      </c>
      <c r="G65" s="144">
        <f>SUM(G59:G64)</f>
        <v>1665.44</v>
      </c>
    </row>
    <row r="67" spans="1:7" x14ac:dyDescent="0.35">
      <c r="A67" s="299" t="s">
        <v>71</v>
      </c>
      <c r="B67" s="300"/>
      <c r="C67" s="300"/>
      <c r="D67" s="300"/>
      <c r="E67" s="300"/>
      <c r="F67" s="300"/>
      <c r="G67" s="301"/>
    </row>
    <row r="68" spans="1:7" ht="63" x14ac:dyDescent="0.35">
      <c r="A68" s="17" t="s">
        <v>16</v>
      </c>
      <c r="B68" s="17"/>
      <c r="C68" s="18" t="s">
        <v>18</v>
      </c>
      <c r="D68" s="17" t="s">
        <v>19</v>
      </c>
      <c r="E68" s="251" t="s">
        <v>20</v>
      </c>
      <c r="F68" s="241" t="s">
        <v>92</v>
      </c>
      <c r="G68" s="18" t="s">
        <v>22</v>
      </c>
    </row>
    <row r="69" spans="1:7" ht="42" x14ac:dyDescent="0.35">
      <c r="A69" s="4">
        <v>58</v>
      </c>
      <c r="B69" s="4">
        <v>476855</v>
      </c>
      <c r="C69" s="5" t="s">
        <v>260</v>
      </c>
      <c r="D69" s="4" t="s">
        <v>19</v>
      </c>
      <c r="E69" s="249">
        <v>4</v>
      </c>
      <c r="F69" s="236">
        <v>46.13</v>
      </c>
      <c r="G69" s="7">
        <f>E69*F69</f>
        <v>184.52</v>
      </c>
    </row>
    <row r="70" spans="1:7" ht="42" x14ac:dyDescent="0.35">
      <c r="A70" s="4">
        <v>59</v>
      </c>
      <c r="B70" s="4">
        <v>614860</v>
      </c>
      <c r="C70" s="8" t="s">
        <v>261</v>
      </c>
      <c r="D70" s="6" t="s">
        <v>19</v>
      </c>
      <c r="E70" s="249">
        <v>4</v>
      </c>
      <c r="F70" s="234">
        <v>68.3</v>
      </c>
      <c r="G70" s="7">
        <f t="shared" ref="G70:G71" si="2">E70*F70</f>
        <v>273.2</v>
      </c>
    </row>
    <row r="71" spans="1:7" x14ac:dyDescent="0.35">
      <c r="A71" s="261">
        <v>60</v>
      </c>
      <c r="B71" s="261">
        <v>446155</v>
      </c>
      <c r="C71" s="262" t="s">
        <v>262</v>
      </c>
      <c r="D71" s="263" t="s">
        <v>19</v>
      </c>
      <c r="E71" s="264">
        <v>4</v>
      </c>
      <c r="F71" s="242">
        <v>79</v>
      </c>
      <c r="G71" s="143">
        <f t="shared" si="2"/>
        <v>316</v>
      </c>
    </row>
    <row r="72" spans="1:7" ht="42" x14ac:dyDescent="0.35">
      <c r="A72" s="260">
        <v>61</v>
      </c>
      <c r="B72" s="89">
        <v>613463</v>
      </c>
      <c r="C72" s="8" t="s">
        <v>74</v>
      </c>
      <c r="D72" s="8" t="s">
        <v>19</v>
      </c>
      <c r="E72" s="8">
        <v>1</v>
      </c>
      <c r="F72" s="143">
        <v>15</v>
      </c>
      <c r="G72" s="143">
        <f>E72*F72</f>
        <v>15</v>
      </c>
    </row>
    <row r="73" spans="1:7" x14ac:dyDescent="0.35">
      <c r="A73" s="14"/>
      <c r="B73" s="14"/>
      <c r="C73" s="19"/>
      <c r="D73" s="20"/>
      <c r="E73" s="250"/>
      <c r="F73" s="265" t="s">
        <v>44</v>
      </c>
      <c r="G73" s="266">
        <f>SUM(G69:G72)</f>
        <v>788.72</v>
      </c>
    </row>
    <row r="76" spans="1:7" x14ac:dyDescent="0.35">
      <c r="G76" s="276">
        <f>SUM(G65,G55)</f>
        <v>19331.629999999994</v>
      </c>
    </row>
  </sheetData>
  <autoFilter ref="A3:G35" xr:uid="{00000000-0009-0000-0000-000002000000}"/>
  <mergeCells count="4">
    <mergeCell ref="A1:G1"/>
    <mergeCell ref="A2:G2"/>
    <mergeCell ref="A67:G67"/>
    <mergeCell ref="A57:G57"/>
  </mergeCells>
  <hyperlinks>
    <hyperlink ref="C19" r:id="rId1" display="https://www.maquinbal.com.br/utensilios/utensilios-de-cozinha/conchas-escumadeiras-etc/concha-de-aco-inox-45cm-500ml-linha-industrial-ref-42685-fortinox" xr:uid="{00000000-0004-0000-0200-000000000000}"/>
    <hyperlink ref="C17" r:id="rId2" display="https://www.maquinbal.com.br/utensilios/utensilios-de-cozinha/conchas-escumadeiras-etc/concha-de-aco-inox-22cm-para-molhos-30ml-ref-gx9010-marcamix" xr:uid="{00000000-0004-0000-0200-000001000000}"/>
    <hyperlink ref="C18" r:id="rId3" display="https://www.maquinbal.com.br/utensilios/utensilios-de-cozinha/conchas-escumadeiras-etc/concha-de-aco-inox-30cm-70ml-linha-terrina-arienzo-1660303-brinox" xr:uid="{00000000-0004-0000-0200-000002000000}"/>
    <hyperlink ref="C16" r:id="rId4" display="https://www.maquinbal.com.br/utensilios/utensilios-de-cozinha/conchas-escumadeiras-etc/colher-de-arroz-aco-inox-42cm-linha-industrial-ref-32371-fortinox" xr:uid="{00000000-0004-0000-0200-000003000000}"/>
  </hyperlinks>
  <pageMargins left="0.25" right="0.25" top="0.75" bottom="0.75" header="0.3" footer="0.3"/>
  <pageSetup paperSize="9" scale="60" fitToHeight="0" orientation="landscape"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L117"/>
  <sheetViews>
    <sheetView zoomScale="55" zoomScaleNormal="55" workbookViewId="0">
      <selection activeCell="A2" sqref="A2:G2"/>
    </sheetView>
  </sheetViews>
  <sheetFormatPr defaultColWidth="14.42578125" defaultRowHeight="18.75" outlineLevelCol="1" x14ac:dyDescent="0.3"/>
  <cols>
    <col min="1" max="1" width="9.140625" style="75" customWidth="1"/>
    <col min="2" max="2" width="20" style="75" customWidth="1"/>
    <col min="3" max="3" width="82.28515625" style="75" customWidth="1"/>
    <col min="4" max="4" width="13.85546875" style="75" customWidth="1"/>
    <col min="5" max="5" width="15.5703125" style="75" customWidth="1" outlineLevel="1"/>
    <col min="6" max="6" width="15.28515625" style="75" customWidth="1"/>
    <col min="7" max="7" width="19.5703125" style="75" customWidth="1" outlineLevel="1"/>
    <col min="8" max="16384" width="14.42578125" style="75"/>
  </cols>
  <sheetData>
    <row r="1" spans="1:7" x14ac:dyDescent="0.3">
      <c r="A1" s="293" t="s">
        <v>0</v>
      </c>
      <c r="B1" s="293"/>
      <c r="C1" s="293"/>
      <c r="D1" s="293"/>
      <c r="E1" s="293"/>
      <c r="F1" s="293"/>
      <c r="G1" s="293"/>
    </row>
    <row r="2" spans="1:7" x14ac:dyDescent="0.3">
      <c r="A2" s="305" t="s">
        <v>399</v>
      </c>
      <c r="B2" s="305"/>
      <c r="C2" s="305"/>
      <c r="D2" s="305"/>
      <c r="E2" s="305"/>
      <c r="F2" s="305"/>
      <c r="G2" s="306"/>
    </row>
    <row r="3" spans="1:7" ht="56.25" x14ac:dyDescent="0.3">
      <c r="A3" s="204" t="s">
        <v>16</v>
      </c>
      <c r="B3" s="204" t="s">
        <v>17</v>
      </c>
      <c r="C3" s="204" t="s">
        <v>18</v>
      </c>
      <c r="D3" s="204" t="s">
        <v>19</v>
      </c>
      <c r="E3" s="188" t="s">
        <v>20</v>
      </c>
      <c r="F3" s="205" t="s">
        <v>92</v>
      </c>
      <c r="G3" s="22" t="s">
        <v>22</v>
      </c>
    </row>
    <row r="4" spans="1:7" x14ac:dyDescent="0.3">
      <c r="A4" s="77">
        <v>1</v>
      </c>
      <c r="B4" s="77">
        <v>283961</v>
      </c>
      <c r="C4" s="30" t="s">
        <v>400</v>
      </c>
      <c r="D4" s="89" t="s">
        <v>19</v>
      </c>
      <c r="E4" s="89">
        <v>4</v>
      </c>
      <c r="F4" s="81">
        <v>66.900000000000006</v>
      </c>
      <c r="G4" s="228">
        <f>E4*F4</f>
        <v>267.60000000000002</v>
      </c>
    </row>
    <row r="5" spans="1:7" x14ac:dyDescent="0.3">
      <c r="A5" s="77">
        <v>2</v>
      </c>
      <c r="B5" s="77">
        <v>353889</v>
      </c>
      <c r="C5" s="30" t="s">
        <v>401</v>
      </c>
      <c r="D5" s="89" t="s">
        <v>19</v>
      </c>
      <c r="E5" s="89">
        <v>4</v>
      </c>
      <c r="F5" s="206">
        <v>4.7</v>
      </c>
      <c r="G5" s="81">
        <f t="shared" ref="G5:G63" si="0">E5*F5</f>
        <v>18.8</v>
      </c>
    </row>
    <row r="6" spans="1:7" x14ac:dyDescent="0.3">
      <c r="A6" s="77">
        <v>3</v>
      </c>
      <c r="B6" s="77">
        <v>353888</v>
      </c>
      <c r="C6" s="30" t="s">
        <v>402</v>
      </c>
      <c r="D6" s="77" t="s">
        <v>19</v>
      </c>
      <c r="E6" s="89">
        <v>1</v>
      </c>
      <c r="F6" s="206">
        <v>17.824999999999999</v>
      </c>
      <c r="G6" s="81">
        <f t="shared" si="0"/>
        <v>17.824999999999999</v>
      </c>
    </row>
    <row r="7" spans="1:7" x14ac:dyDescent="0.3">
      <c r="A7" s="77">
        <v>4</v>
      </c>
      <c r="B7" s="77">
        <v>623507</v>
      </c>
      <c r="C7" s="30" t="s">
        <v>403</v>
      </c>
      <c r="D7" s="89" t="s">
        <v>19</v>
      </c>
      <c r="E7" s="89">
        <v>3</v>
      </c>
      <c r="F7" s="206">
        <v>8.3000000000000007</v>
      </c>
      <c r="G7" s="81">
        <f t="shared" si="0"/>
        <v>24.900000000000002</v>
      </c>
    </row>
    <row r="8" spans="1:7" x14ac:dyDescent="0.3">
      <c r="A8" s="77">
        <v>5</v>
      </c>
      <c r="B8" s="77">
        <v>623474</v>
      </c>
      <c r="C8" s="30" t="s">
        <v>404</v>
      </c>
      <c r="D8" s="89" t="s">
        <v>19</v>
      </c>
      <c r="E8" s="89">
        <v>6</v>
      </c>
      <c r="F8" s="206">
        <v>9</v>
      </c>
      <c r="G8" s="81">
        <f t="shared" si="0"/>
        <v>54</v>
      </c>
    </row>
    <row r="9" spans="1:7" x14ac:dyDescent="0.3">
      <c r="A9" s="77">
        <v>6</v>
      </c>
      <c r="B9" s="77">
        <v>311040</v>
      </c>
      <c r="C9" s="30" t="s">
        <v>405</v>
      </c>
      <c r="D9" s="89" t="s">
        <v>19</v>
      </c>
      <c r="E9" s="89">
        <v>2</v>
      </c>
      <c r="F9" s="206">
        <v>54.2</v>
      </c>
      <c r="G9" s="81">
        <f t="shared" si="0"/>
        <v>108.4</v>
      </c>
    </row>
    <row r="10" spans="1:7" x14ac:dyDescent="0.3">
      <c r="A10" s="77">
        <v>7</v>
      </c>
      <c r="B10" s="77">
        <v>380914</v>
      </c>
      <c r="C10" s="30" t="s">
        <v>406</v>
      </c>
      <c r="D10" s="77" t="s">
        <v>19</v>
      </c>
      <c r="E10" s="89">
        <v>10</v>
      </c>
      <c r="F10" s="206">
        <v>3.36</v>
      </c>
      <c r="G10" s="81">
        <f t="shared" si="0"/>
        <v>33.6</v>
      </c>
    </row>
    <row r="11" spans="1:7" x14ac:dyDescent="0.3">
      <c r="A11" s="77">
        <v>8</v>
      </c>
      <c r="B11" s="77">
        <v>428202</v>
      </c>
      <c r="C11" s="30" t="s">
        <v>407</v>
      </c>
      <c r="D11" s="80" t="s">
        <v>19</v>
      </c>
      <c r="E11" s="80">
        <v>10</v>
      </c>
      <c r="F11" s="206">
        <v>9</v>
      </c>
      <c r="G11" s="81">
        <f t="shared" si="0"/>
        <v>90</v>
      </c>
    </row>
    <row r="12" spans="1:7" ht="150" x14ac:dyDescent="0.3">
      <c r="A12" s="77">
        <v>9</v>
      </c>
      <c r="B12" s="77">
        <v>615305</v>
      </c>
      <c r="C12" s="30" t="s">
        <v>408</v>
      </c>
      <c r="D12" s="80" t="s">
        <v>19</v>
      </c>
      <c r="E12" s="80">
        <v>1</v>
      </c>
      <c r="F12" s="206">
        <v>110</v>
      </c>
      <c r="G12" s="81">
        <f t="shared" si="0"/>
        <v>110</v>
      </c>
    </row>
    <row r="13" spans="1:7" ht="37.5" x14ac:dyDescent="0.3">
      <c r="A13" s="77">
        <v>10</v>
      </c>
      <c r="B13" s="77">
        <v>615305</v>
      </c>
      <c r="C13" s="30" t="s">
        <v>409</v>
      </c>
      <c r="D13" s="80" t="s">
        <v>19</v>
      </c>
      <c r="E13" s="80">
        <v>3</v>
      </c>
      <c r="F13" s="206">
        <v>29</v>
      </c>
      <c r="G13" s="81">
        <f t="shared" si="0"/>
        <v>87</v>
      </c>
    </row>
    <row r="14" spans="1:7" ht="37.5" x14ac:dyDescent="0.3">
      <c r="A14" s="77">
        <v>11</v>
      </c>
      <c r="B14" s="77">
        <v>615305</v>
      </c>
      <c r="C14" s="30" t="s">
        <v>410</v>
      </c>
      <c r="D14" s="80" t="s">
        <v>19</v>
      </c>
      <c r="E14" s="80">
        <v>3</v>
      </c>
      <c r="F14" s="206">
        <v>72.03</v>
      </c>
      <c r="G14" s="81">
        <f t="shared" si="0"/>
        <v>216.09</v>
      </c>
    </row>
    <row r="15" spans="1:7" ht="37.5" x14ac:dyDescent="0.3">
      <c r="A15" s="77">
        <v>12</v>
      </c>
      <c r="B15" s="77">
        <v>615305</v>
      </c>
      <c r="C15" s="30" t="s">
        <v>411</v>
      </c>
      <c r="D15" s="80" t="s">
        <v>19</v>
      </c>
      <c r="E15" s="80">
        <v>3</v>
      </c>
      <c r="F15" s="206">
        <v>98.9</v>
      </c>
      <c r="G15" s="81">
        <f t="shared" si="0"/>
        <v>296.70000000000005</v>
      </c>
    </row>
    <row r="16" spans="1:7" ht="56.25" x14ac:dyDescent="0.3">
      <c r="A16" s="77">
        <v>13</v>
      </c>
      <c r="B16" s="77">
        <v>615184</v>
      </c>
      <c r="C16" s="30" t="s">
        <v>412</v>
      </c>
      <c r="D16" s="89" t="s">
        <v>19</v>
      </c>
      <c r="E16" s="89">
        <v>2</v>
      </c>
      <c r="F16" s="206">
        <v>220.29</v>
      </c>
      <c r="G16" s="81">
        <f t="shared" si="0"/>
        <v>440.58</v>
      </c>
    </row>
    <row r="17" spans="1:7" x14ac:dyDescent="0.3">
      <c r="A17" s="77">
        <v>14</v>
      </c>
      <c r="B17" s="77">
        <v>317054</v>
      </c>
      <c r="C17" s="30" t="s">
        <v>413</v>
      </c>
      <c r="D17" s="77" t="s">
        <v>19</v>
      </c>
      <c r="E17" s="89">
        <v>5</v>
      </c>
      <c r="F17" s="206">
        <v>24.9</v>
      </c>
      <c r="G17" s="81">
        <f t="shared" si="0"/>
        <v>124.5</v>
      </c>
    </row>
    <row r="18" spans="1:7" x14ac:dyDescent="0.3">
      <c r="A18" s="77">
        <v>15</v>
      </c>
      <c r="B18" s="77">
        <v>355256</v>
      </c>
      <c r="C18" s="30" t="s">
        <v>414</v>
      </c>
      <c r="D18" s="89" t="s">
        <v>19</v>
      </c>
      <c r="E18" s="89">
        <v>10</v>
      </c>
      <c r="F18" s="206">
        <v>11.234999999999999</v>
      </c>
      <c r="G18" s="81">
        <f t="shared" si="0"/>
        <v>112.35</v>
      </c>
    </row>
    <row r="19" spans="1:7" ht="37.5" x14ac:dyDescent="0.3">
      <c r="A19" s="77">
        <v>16</v>
      </c>
      <c r="B19" s="77">
        <v>615103</v>
      </c>
      <c r="C19" s="30" t="s">
        <v>415</v>
      </c>
      <c r="D19" s="89" t="s">
        <v>19</v>
      </c>
      <c r="E19" s="89">
        <v>10</v>
      </c>
      <c r="F19" s="206">
        <v>11</v>
      </c>
      <c r="G19" s="81">
        <f t="shared" si="0"/>
        <v>110</v>
      </c>
    </row>
    <row r="20" spans="1:7" x14ac:dyDescent="0.3">
      <c r="A20" s="77">
        <v>17</v>
      </c>
      <c r="B20" s="77">
        <v>401798</v>
      </c>
      <c r="C20" s="30" t="s">
        <v>416</v>
      </c>
      <c r="D20" s="89" t="s">
        <v>19</v>
      </c>
      <c r="E20" s="80">
        <v>6</v>
      </c>
      <c r="F20" s="206">
        <v>196</v>
      </c>
      <c r="G20" s="81">
        <f t="shared" si="0"/>
        <v>1176</v>
      </c>
    </row>
    <row r="21" spans="1:7" ht="37.5" x14ac:dyDescent="0.3">
      <c r="A21" s="77">
        <v>18</v>
      </c>
      <c r="B21" s="77">
        <v>401798</v>
      </c>
      <c r="C21" s="30" t="s">
        <v>417</v>
      </c>
      <c r="D21" s="89" t="s">
        <v>19</v>
      </c>
      <c r="E21" s="80">
        <v>6</v>
      </c>
      <c r="F21" s="206">
        <v>130</v>
      </c>
      <c r="G21" s="81">
        <f t="shared" si="0"/>
        <v>780</v>
      </c>
    </row>
    <row r="22" spans="1:7" x14ac:dyDescent="0.3">
      <c r="A22" s="77">
        <v>19</v>
      </c>
      <c r="B22" s="77">
        <v>611759</v>
      </c>
      <c r="C22" s="30" t="s">
        <v>418</v>
      </c>
      <c r="D22" s="89" t="s">
        <v>19</v>
      </c>
      <c r="E22" s="89">
        <v>20</v>
      </c>
      <c r="F22" s="206">
        <v>1.0973999999999999</v>
      </c>
      <c r="G22" s="81">
        <f t="shared" si="0"/>
        <v>21.948</v>
      </c>
    </row>
    <row r="23" spans="1:7" ht="37.5" x14ac:dyDescent="0.3">
      <c r="A23" s="77">
        <v>20</v>
      </c>
      <c r="B23" s="77">
        <v>615187</v>
      </c>
      <c r="C23" s="30" t="s">
        <v>419</v>
      </c>
      <c r="D23" s="89" t="s">
        <v>19</v>
      </c>
      <c r="E23" s="80">
        <v>1</v>
      </c>
      <c r="F23" s="206">
        <v>205.2</v>
      </c>
      <c r="G23" s="81">
        <f t="shared" si="0"/>
        <v>205.2</v>
      </c>
    </row>
    <row r="24" spans="1:7" ht="37.5" x14ac:dyDescent="0.3">
      <c r="A24" s="77">
        <v>21</v>
      </c>
      <c r="B24" s="77">
        <v>603292</v>
      </c>
      <c r="C24" s="30" t="s">
        <v>420</v>
      </c>
      <c r="D24" s="89" t="s">
        <v>19</v>
      </c>
      <c r="E24" s="89">
        <v>1</v>
      </c>
      <c r="F24" s="206">
        <v>45.95</v>
      </c>
      <c r="G24" s="81">
        <f t="shared" si="0"/>
        <v>45.95</v>
      </c>
    </row>
    <row r="25" spans="1:7" ht="37.5" x14ac:dyDescent="0.3">
      <c r="A25" s="77">
        <v>22</v>
      </c>
      <c r="B25" s="77">
        <v>615185</v>
      </c>
      <c r="C25" s="30" t="s">
        <v>421</v>
      </c>
      <c r="D25" s="89" t="s">
        <v>19</v>
      </c>
      <c r="E25" s="89">
        <v>3</v>
      </c>
      <c r="F25" s="207">
        <v>89</v>
      </c>
      <c r="G25" s="81">
        <f t="shared" si="0"/>
        <v>267</v>
      </c>
    </row>
    <row r="26" spans="1:7" x14ac:dyDescent="0.3">
      <c r="A26" s="77">
        <v>23</v>
      </c>
      <c r="B26" s="77">
        <v>47038</v>
      </c>
      <c r="C26" s="30" t="s">
        <v>422</v>
      </c>
      <c r="D26" s="89" t="s">
        <v>19</v>
      </c>
      <c r="E26" s="89">
        <v>1</v>
      </c>
      <c r="F26" s="206">
        <v>33.58</v>
      </c>
      <c r="G26" s="81">
        <f t="shared" si="0"/>
        <v>33.58</v>
      </c>
    </row>
    <row r="27" spans="1:7" ht="168.75" x14ac:dyDescent="0.3">
      <c r="A27" s="77">
        <v>24</v>
      </c>
      <c r="B27" s="77">
        <v>463449</v>
      </c>
      <c r="C27" s="30" t="s">
        <v>423</v>
      </c>
      <c r="D27" s="89" t="s">
        <v>19</v>
      </c>
      <c r="E27" s="89">
        <v>1</v>
      </c>
      <c r="F27" s="207">
        <v>137.49</v>
      </c>
      <c r="G27" s="81">
        <f t="shared" si="0"/>
        <v>137.49</v>
      </c>
    </row>
    <row r="28" spans="1:7" ht="37.5" x14ac:dyDescent="0.3">
      <c r="A28" s="77">
        <v>25</v>
      </c>
      <c r="B28" s="77">
        <v>624589</v>
      </c>
      <c r="C28" s="30" t="s">
        <v>424</v>
      </c>
      <c r="D28" s="89" t="s">
        <v>19</v>
      </c>
      <c r="E28" s="89">
        <v>1</v>
      </c>
      <c r="F28" s="206">
        <v>56</v>
      </c>
      <c r="G28" s="81">
        <f t="shared" si="0"/>
        <v>56</v>
      </c>
    </row>
    <row r="29" spans="1:7" x14ac:dyDescent="0.3">
      <c r="A29" s="77">
        <v>26</v>
      </c>
      <c r="B29" s="77">
        <v>485777</v>
      </c>
      <c r="C29" s="30" t="s">
        <v>425</v>
      </c>
      <c r="D29" s="80" t="s">
        <v>19</v>
      </c>
      <c r="E29" s="80">
        <v>5</v>
      </c>
      <c r="F29" s="208">
        <v>48.5</v>
      </c>
      <c r="G29" s="81">
        <f t="shared" si="0"/>
        <v>242.5</v>
      </c>
    </row>
    <row r="30" spans="1:7" ht="37.5" x14ac:dyDescent="0.3">
      <c r="A30" s="77">
        <v>27</v>
      </c>
      <c r="B30" s="77">
        <v>603975</v>
      </c>
      <c r="C30" s="30" t="s">
        <v>426</v>
      </c>
      <c r="D30" s="77" t="s">
        <v>19</v>
      </c>
      <c r="E30" s="89">
        <v>1</v>
      </c>
      <c r="F30" s="206">
        <v>119.9</v>
      </c>
      <c r="G30" s="81">
        <f t="shared" si="0"/>
        <v>119.9</v>
      </c>
    </row>
    <row r="31" spans="1:7" x14ac:dyDescent="0.3">
      <c r="A31" s="77">
        <v>28</v>
      </c>
      <c r="B31" s="77">
        <v>480702</v>
      </c>
      <c r="C31" s="30" t="s">
        <v>427</v>
      </c>
      <c r="D31" s="89" t="s">
        <v>19</v>
      </c>
      <c r="E31" s="89">
        <v>1</v>
      </c>
      <c r="F31" s="206">
        <v>45.233199999999997</v>
      </c>
      <c r="G31" s="81">
        <f t="shared" si="0"/>
        <v>45.233199999999997</v>
      </c>
    </row>
    <row r="32" spans="1:7" x14ac:dyDescent="0.3">
      <c r="A32" s="77">
        <v>29</v>
      </c>
      <c r="B32" s="77">
        <v>236513</v>
      </c>
      <c r="C32" s="30" t="s">
        <v>428</v>
      </c>
      <c r="D32" s="89" t="s">
        <v>19</v>
      </c>
      <c r="E32" s="89">
        <v>12</v>
      </c>
      <c r="F32" s="207">
        <v>55.5</v>
      </c>
      <c r="G32" s="81">
        <f t="shared" si="0"/>
        <v>666</v>
      </c>
    </row>
    <row r="33" spans="1:7" x14ac:dyDescent="0.3">
      <c r="A33" s="77">
        <v>30</v>
      </c>
      <c r="B33" s="77">
        <v>465417</v>
      </c>
      <c r="C33" s="30" t="s">
        <v>429</v>
      </c>
      <c r="D33" s="89" t="s">
        <v>19</v>
      </c>
      <c r="E33" s="89">
        <v>10</v>
      </c>
      <c r="F33" s="207">
        <v>34.99</v>
      </c>
      <c r="G33" s="81">
        <f t="shared" si="0"/>
        <v>349.90000000000003</v>
      </c>
    </row>
    <row r="34" spans="1:7" ht="37.5" x14ac:dyDescent="0.3">
      <c r="A34" s="77">
        <v>31</v>
      </c>
      <c r="B34" s="77">
        <v>615659</v>
      </c>
      <c r="C34" s="30" t="s">
        <v>430</v>
      </c>
      <c r="D34" s="80" t="s">
        <v>19</v>
      </c>
      <c r="E34" s="80">
        <v>1</v>
      </c>
      <c r="F34" s="208">
        <v>73.989999999999995</v>
      </c>
      <c r="G34" s="81">
        <f t="shared" si="0"/>
        <v>73.989999999999995</v>
      </c>
    </row>
    <row r="35" spans="1:7" ht="37.5" x14ac:dyDescent="0.3">
      <c r="A35" s="77">
        <v>32</v>
      </c>
      <c r="B35" s="77">
        <v>623621</v>
      </c>
      <c r="C35" s="30" t="s">
        <v>431</v>
      </c>
      <c r="D35" s="89" t="s">
        <v>19</v>
      </c>
      <c r="E35" s="89">
        <v>5</v>
      </c>
      <c r="F35" s="207">
        <v>65</v>
      </c>
      <c r="G35" s="81">
        <f t="shared" si="0"/>
        <v>325</v>
      </c>
    </row>
    <row r="36" spans="1:7" ht="37.5" x14ac:dyDescent="0.3">
      <c r="A36" s="77">
        <v>33</v>
      </c>
      <c r="B36" s="77">
        <v>449429</v>
      </c>
      <c r="C36" s="30" t="s">
        <v>432</v>
      </c>
      <c r="D36" s="89" t="s">
        <v>19</v>
      </c>
      <c r="E36" s="89">
        <v>24</v>
      </c>
      <c r="F36" s="207">
        <v>15</v>
      </c>
      <c r="G36" s="81">
        <f t="shared" si="0"/>
        <v>360</v>
      </c>
    </row>
    <row r="37" spans="1:7" ht="37.5" x14ac:dyDescent="0.3">
      <c r="A37" s="77">
        <v>34</v>
      </c>
      <c r="B37" s="77">
        <v>233048</v>
      </c>
      <c r="C37" s="30" t="s">
        <v>433</v>
      </c>
      <c r="D37" s="89" t="s">
        <v>19</v>
      </c>
      <c r="E37" s="89">
        <v>4</v>
      </c>
      <c r="F37" s="207">
        <v>35.9</v>
      </c>
      <c r="G37" s="81">
        <f t="shared" si="0"/>
        <v>143.6</v>
      </c>
    </row>
    <row r="38" spans="1:7" ht="37.5" x14ac:dyDescent="0.3">
      <c r="A38" s="77">
        <v>35</v>
      </c>
      <c r="B38" s="77">
        <v>616677</v>
      </c>
      <c r="C38" s="30" t="s">
        <v>434</v>
      </c>
      <c r="D38" s="80" t="s">
        <v>19</v>
      </c>
      <c r="E38" s="80">
        <v>24</v>
      </c>
      <c r="F38" s="208">
        <v>23.8</v>
      </c>
      <c r="G38" s="81">
        <f t="shared" si="0"/>
        <v>571.20000000000005</v>
      </c>
    </row>
    <row r="39" spans="1:7" ht="37.5" x14ac:dyDescent="0.3">
      <c r="A39" s="77">
        <v>36</v>
      </c>
      <c r="B39" s="77">
        <v>624181</v>
      </c>
      <c r="C39" s="30" t="s">
        <v>435</v>
      </c>
      <c r="D39" s="89" t="s">
        <v>19</v>
      </c>
      <c r="E39" s="80">
        <v>12</v>
      </c>
      <c r="F39" s="209">
        <v>199</v>
      </c>
      <c r="G39" s="81">
        <f t="shared" si="0"/>
        <v>2388</v>
      </c>
    </row>
    <row r="40" spans="1:7" ht="37.5" x14ac:dyDescent="0.3">
      <c r="A40" s="77">
        <v>37</v>
      </c>
      <c r="B40" s="77">
        <v>384647</v>
      </c>
      <c r="C40" s="30" t="s">
        <v>436</v>
      </c>
      <c r="D40" s="80" t="s">
        <v>19</v>
      </c>
      <c r="E40" s="80">
        <v>12</v>
      </c>
      <c r="F40" s="208">
        <v>22.67</v>
      </c>
      <c r="G40" s="81">
        <f t="shared" si="0"/>
        <v>272.04000000000002</v>
      </c>
    </row>
    <row r="41" spans="1:7" x14ac:dyDescent="0.3">
      <c r="A41" s="77">
        <v>38</v>
      </c>
      <c r="B41" s="77">
        <v>601171</v>
      </c>
      <c r="C41" s="30" t="s">
        <v>437</v>
      </c>
      <c r="D41" s="89" t="s">
        <v>19</v>
      </c>
      <c r="E41" s="89">
        <v>4</v>
      </c>
      <c r="F41" s="207">
        <v>60</v>
      </c>
      <c r="G41" s="81">
        <f t="shared" si="0"/>
        <v>240</v>
      </c>
    </row>
    <row r="42" spans="1:7" x14ac:dyDescent="0.3">
      <c r="A42" s="77">
        <v>39</v>
      </c>
      <c r="B42" s="77">
        <v>617293</v>
      </c>
      <c r="C42" s="30" t="s">
        <v>438</v>
      </c>
      <c r="D42" s="89" t="s">
        <v>19</v>
      </c>
      <c r="E42" s="89">
        <v>6</v>
      </c>
      <c r="F42" s="207">
        <v>75</v>
      </c>
      <c r="G42" s="81">
        <f t="shared" si="0"/>
        <v>450</v>
      </c>
    </row>
    <row r="43" spans="1:7" x14ac:dyDescent="0.3">
      <c r="A43" s="77">
        <v>40</v>
      </c>
      <c r="B43" s="77">
        <v>603904</v>
      </c>
      <c r="C43" s="30" t="s">
        <v>439</v>
      </c>
      <c r="D43" s="89" t="s">
        <v>19</v>
      </c>
      <c r="E43" s="89">
        <v>2</v>
      </c>
      <c r="F43" s="207">
        <v>25</v>
      </c>
      <c r="G43" s="81">
        <f t="shared" si="0"/>
        <v>50</v>
      </c>
    </row>
    <row r="44" spans="1:7" x14ac:dyDescent="0.3">
      <c r="A44" s="77">
        <v>41</v>
      </c>
      <c r="B44" s="77">
        <v>616548</v>
      </c>
      <c r="C44" s="30" t="s">
        <v>440</v>
      </c>
      <c r="D44" s="80" t="s">
        <v>19</v>
      </c>
      <c r="E44" s="80">
        <v>6</v>
      </c>
      <c r="F44" s="208">
        <v>9.73</v>
      </c>
      <c r="G44" s="81">
        <f t="shared" si="0"/>
        <v>58.38</v>
      </c>
    </row>
    <row r="45" spans="1:7" x14ac:dyDescent="0.3">
      <c r="A45" s="77">
        <v>42</v>
      </c>
      <c r="B45" s="77">
        <v>603282</v>
      </c>
      <c r="C45" s="30" t="s">
        <v>441</v>
      </c>
      <c r="D45" s="89" t="s">
        <v>19</v>
      </c>
      <c r="E45" s="89">
        <v>10</v>
      </c>
      <c r="F45" s="206">
        <v>11</v>
      </c>
      <c r="G45" s="81">
        <f t="shared" si="0"/>
        <v>110</v>
      </c>
    </row>
    <row r="46" spans="1:7" x14ac:dyDescent="0.3">
      <c r="A46" s="77">
        <v>43</v>
      </c>
      <c r="B46" s="77">
        <v>616666</v>
      </c>
      <c r="C46" s="30" t="s">
        <v>442</v>
      </c>
      <c r="D46" s="89" t="s">
        <v>19</v>
      </c>
      <c r="E46" s="89">
        <v>4</v>
      </c>
      <c r="F46" s="206">
        <v>25.06</v>
      </c>
      <c r="G46" s="81">
        <f t="shared" si="0"/>
        <v>100.24</v>
      </c>
    </row>
    <row r="47" spans="1:7" x14ac:dyDescent="0.3">
      <c r="A47" s="77">
        <v>44</v>
      </c>
      <c r="B47" s="77">
        <v>441430</v>
      </c>
      <c r="C47" s="30" t="s">
        <v>443</v>
      </c>
      <c r="D47" s="89" t="s">
        <v>19</v>
      </c>
      <c r="E47" s="89">
        <v>4</v>
      </c>
      <c r="F47" s="206">
        <v>60</v>
      </c>
      <c r="G47" s="81">
        <f t="shared" si="0"/>
        <v>240</v>
      </c>
    </row>
    <row r="48" spans="1:7" x14ac:dyDescent="0.3">
      <c r="A48" s="77">
        <v>45</v>
      </c>
      <c r="B48" s="77">
        <v>461141</v>
      </c>
      <c r="C48" s="30" t="s">
        <v>444</v>
      </c>
      <c r="D48" s="89" t="s">
        <v>19</v>
      </c>
      <c r="E48" s="89">
        <v>4</v>
      </c>
      <c r="F48" s="206">
        <v>1.79</v>
      </c>
      <c r="G48" s="81">
        <f t="shared" si="0"/>
        <v>7.16</v>
      </c>
    </row>
    <row r="49" spans="1:7" x14ac:dyDescent="0.3">
      <c r="A49" s="77">
        <v>46</v>
      </c>
      <c r="B49" s="77">
        <v>428349</v>
      </c>
      <c r="C49" s="30" t="s">
        <v>445</v>
      </c>
      <c r="D49" s="89" t="s">
        <v>19</v>
      </c>
      <c r="E49" s="89">
        <v>4</v>
      </c>
      <c r="F49" s="206">
        <v>1.95</v>
      </c>
      <c r="G49" s="81">
        <f t="shared" si="0"/>
        <v>7.8</v>
      </c>
    </row>
    <row r="50" spans="1:7" x14ac:dyDescent="0.3">
      <c r="A50" s="77">
        <v>47</v>
      </c>
      <c r="B50" s="77">
        <v>371110</v>
      </c>
      <c r="C50" s="30" t="s">
        <v>446</v>
      </c>
      <c r="D50" s="89" t="s">
        <v>19</v>
      </c>
      <c r="E50" s="89">
        <v>4</v>
      </c>
      <c r="F50" s="206">
        <v>9.39</v>
      </c>
      <c r="G50" s="81">
        <f t="shared" si="0"/>
        <v>37.56</v>
      </c>
    </row>
    <row r="51" spans="1:7" x14ac:dyDescent="0.3">
      <c r="A51" s="77">
        <v>48</v>
      </c>
      <c r="B51" s="77">
        <v>371105</v>
      </c>
      <c r="C51" s="30" t="s">
        <v>447</v>
      </c>
      <c r="D51" s="89" t="s">
        <v>19</v>
      </c>
      <c r="E51" s="89">
        <v>4</v>
      </c>
      <c r="F51" s="206">
        <v>22.38</v>
      </c>
      <c r="G51" s="81">
        <f t="shared" si="0"/>
        <v>89.52</v>
      </c>
    </row>
    <row r="52" spans="1:7" x14ac:dyDescent="0.3">
      <c r="A52" s="77">
        <v>49</v>
      </c>
      <c r="B52" s="77">
        <v>611758</v>
      </c>
      <c r="C52" s="30" t="s">
        <v>448</v>
      </c>
      <c r="D52" s="89" t="s">
        <v>19</v>
      </c>
      <c r="E52" s="89">
        <v>4</v>
      </c>
      <c r="F52" s="206">
        <v>6.12</v>
      </c>
      <c r="G52" s="81">
        <f t="shared" si="0"/>
        <v>24.48</v>
      </c>
    </row>
    <row r="53" spans="1:7" x14ac:dyDescent="0.3">
      <c r="A53" s="77">
        <v>50</v>
      </c>
      <c r="B53" s="77">
        <v>615143</v>
      </c>
      <c r="C53" s="30" t="s">
        <v>449</v>
      </c>
      <c r="D53" s="89" t="s">
        <v>19</v>
      </c>
      <c r="E53" s="89">
        <v>4</v>
      </c>
      <c r="F53" s="206">
        <v>17.489999999999998</v>
      </c>
      <c r="G53" s="81">
        <f t="shared" si="0"/>
        <v>69.959999999999994</v>
      </c>
    </row>
    <row r="54" spans="1:7" x14ac:dyDescent="0.3">
      <c r="A54" s="77">
        <v>51</v>
      </c>
      <c r="B54" s="77">
        <v>615138</v>
      </c>
      <c r="C54" s="30" t="s">
        <v>450</v>
      </c>
      <c r="D54" s="89" t="s">
        <v>19</v>
      </c>
      <c r="E54" s="89">
        <v>4</v>
      </c>
      <c r="F54" s="206">
        <v>16.934999999999999</v>
      </c>
      <c r="G54" s="81">
        <f t="shared" si="0"/>
        <v>67.739999999999995</v>
      </c>
    </row>
    <row r="55" spans="1:7" x14ac:dyDescent="0.3">
      <c r="A55" s="77">
        <v>52</v>
      </c>
      <c r="B55" s="77">
        <v>615145</v>
      </c>
      <c r="C55" s="30" t="s">
        <v>451</v>
      </c>
      <c r="D55" s="89" t="s">
        <v>19</v>
      </c>
      <c r="E55" s="89">
        <v>4</v>
      </c>
      <c r="F55" s="207">
        <v>10.5</v>
      </c>
      <c r="G55" s="81">
        <f t="shared" si="0"/>
        <v>42</v>
      </c>
    </row>
    <row r="56" spans="1:7" ht="37.5" x14ac:dyDescent="0.3">
      <c r="A56" s="77">
        <v>53</v>
      </c>
      <c r="B56" s="77">
        <v>616921</v>
      </c>
      <c r="C56" s="30" t="s">
        <v>452</v>
      </c>
      <c r="D56" s="89" t="s">
        <v>19</v>
      </c>
      <c r="E56" s="89">
        <v>5</v>
      </c>
      <c r="F56" s="207">
        <v>34.5</v>
      </c>
      <c r="G56" s="81">
        <f t="shared" si="0"/>
        <v>172.5</v>
      </c>
    </row>
    <row r="57" spans="1:7" ht="37.5" x14ac:dyDescent="0.3">
      <c r="A57" s="77">
        <v>54</v>
      </c>
      <c r="B57" s="77">
        <v>485779</v>
      </c>
      <c r="C57" s="30" t="s">
        <v>453</v>
      </c>
      <c r="D57" s="89" t="s">
        <v>19</v>
      </c>
      <c r="E57" s="89">
        <v>5</v>
      </c>
      <c r="F57" s="207">
        <v>34.590000000000003</v>
      </c>
      <c r="G57" s="81">
        <f t="shared" si="0"/>
        <v>172.95000000000002</v>
      </c>
    </row>
    <row r="58" spans="1:7" x14ac:dyDescent="0.3">
      <c r="A58" s="77">
        <v>55</v>
      </c>
      <c r="B58" s="77">
        <v>431804</v>
      </c>
      <c r="C58" s="78" t="s">
        <v>454</v>
      </c>
      <c r="D58" s="89" t="s">
        <v>19</v>
      </c>
      <c r="E58" s="89">
        <v>5</v>
      </c>
      <c r="F58" s="207">
        <v>16.899999999999999</v>
      </c>
      <c r="G58" s="81">
        <f t="shared" si="0"/>
        <v>84.5</v>
      </c>
    </row>
    <row r="59" spans="1:7" x14ac:dyDescent="0.3">
      <c r="A59" s="77">
        <v>56</v>
      </c>
      <c r="B59" s="77">
        <v>608110</v>
      </c>
      <c r="C59" s="30" t="s">
        <v>27</v>
      </c>
      <c r="D59" s="89" t="s">
        <v>19</v>
      </c>
      <c r="E59" s="89">
        <v>1</v>
      </c>
      <c r="F59" s="207">
        <v>81.96</v>
      </c>
      <c r="G59" s="81">
        <f t="shared" si="0"/>
        <v>81.96</v>
      </c>
    </row>
    <row r="60" spans="1:7" x14ac:dyDescent="0.3">
      <c r="A60" s="77">
        <v>57</v>
      </c>
      <c r="B60" s="77">
        <v>605678</v>
      </c>
      <c r="C60" s="78" t="s">
        <v>455</v>
      </c>
      <c r="D60" s="89" t="s">
        <v>19</v>
      </c>
      <c r="E60" s="89">
        <v>5</v>
      </c>
      <c r="F60" s="207">
        <v>37.85</v>
      </c>
      <c r="G60" s="81">
        <f t="shared" si="0"/>
        <v>189.25</v>
      </c>
    </row>
    <row r="61" spans="1:7" x14ac:dyDescent="0.3">
      <c r="A61" s="77">
        <v>58</v>
      </c>
      <c r="B61" s="77">
        <v>621625</v>
      </c>
      <c r="C61" s="78" t="s">
        <v>456</v>
      </c>
      <c r="D61" s="89" t="s">
        <v>19</v>
      </c>
      <c r="E61" s="89">
        <v>2</v>
      </c>
      <c r="F61" s="207">
        <v>140</v>
      </c>
      <c r="G61" s="81">
        <f t="shared" si="0"/>
        <v>280</v>
      </c>
    </row>
    <row r="62" spans="1:7" x14ac:dyDescent="0.3">
      <c r="A62" s="77">
        <v>59</v>
      </c>
      <c r="B62" s="77">
        <v>287830</v>
      </c>
      <c r="C62" s="183" t="s">
        <v>457</v>
      </c>
      <c r="D62" s="89" t="s">
        <v>19</v>
      </c>
      <c r="E62" s="89">
        <v>4</v>
      </c>
      <c r="F62" s="207">
        <v>16.3</v>
      </c>
      <c r="G62" s="81">
        <f t="shared" ref="G62" si="1">E62*F62</f>
        <v>65.2</v>
      </c>
    </row>
    <row r="63" spans="1:7" x14ac:dyDescent="0.3">
      <c r="A63" s="77">
        <v>60</v>
      </c>
      <c r="B63" s="77">
        <v>462877</v>
      </c>
      <c r="C63" s="183" t="s">
        <v>458</v>
      </c>
      <c r="D63" s="89" t="s">
        <v>19</v>
      </c>
      <c r="E63" s="89">
        <v>10</v>
      </c>
      <c r="F63" s="207">
        <v>25.99</v>
      </c>
      <c r="G63" s="81">
        <f t="shared" si="0"/>
        <v>259.89999999999998</v>
      </c>
    </row>
    <row r="64" spans="1:7" x14ac:dyDescent="0.3">
      <c r="A64" s="83"/>
      <c r="B64" s="83"/>
      <c r="D64" s="88"/>
      <c r="E64" s="88"/>
      <c r="F64" s="174" t="s">
        <v>44</v>
      </c>
      <c r="G64" s="175">
        <f>SUM(G4:G63)</f>
        <v>13293.976199999996</v>
      </c>
    </row>
    <row r="65" spans="1:12" x14ac:dyDescent="0.3">
      <c r="A65" s="83"/>
      <c r="B65" s="83"/>
      <c r="D65" s="88"/>
      <c r="E65" s="88"/>
    </row>
    <row r="66" spans="1:12" x14ac:dyDescent="0.3">
      <c r="A66" s="83"/>
      <c r="B66" s="83"/>
      <c r="D66" s="88"/>
      <c r="E66" s="88"/>
      <c r="F66" s="88"/>
      <c r="G66" s="88"/>
    </row>
    <row r="68" spans="1:12" x14ac:dyDescent="0.3">
      <c r="A68" s="309" t="s">
        <v>59</v>
      </c>
      <c r="B68" s="309"/>
      <c r="C68" s="309"/>
      <c r="D68" s="309"/>
      <c r="E68" s="309"/>
      <c r="F68" s="309"/>
      <c r="G68" s="309"/>
    </row>
    <row r="69" spans="1:12" ht="56.25" x14ac:dyDescent="0.3">
      <c r="A69" s="204" t="s">
        <v>16</v>
      </c>
      <c r="B69" s="204" t="s">
        <v>17</v>
      </c>
      <c r="C69" s="204" t="s">
        <v>18</v>
      </c>
      <c r="D69" s="204" t="s">
        <v>19</v>
      </c>
      <c r="E69" s="188" t="s">
        <v>20</v>
      </c>
      <c r="F69" s="188" t="s">
        <v>92</v>
      </c>
      <c r="G69" s="188" t="s">
        <v>22</v>
      </c>
    </row>
    <row r="70" spans="1:12" ht="56.25" x14ac:dyDescent="0.3">
      <c r="A70" s="141">
        <v>61</v>
      </c>
      <c r="B70" s="141">
        <v>382512</v>
      </c>
      <c r="C70" s="119" t="s">
        <v>70</v>
      </c>
      <c r="D70" s="121" t="s">
        <v>19</v>
      </c>
      <c r="E70" s="121">
        <v>2</v>
      </c>
      <c r="F70" s="121">
        <v>9.49</v>
      </c>
      <c r="G70" s="81">
        <f>E70*F70</f>
        <v>18.98</v>
      </c>
    </row>
    <row r="71" spans="1:12" x14ac:dyDescent="0.3">
      <c r="A71" s="141">
        <v>62</v>
      </c>
      <c r="B71" s="141">
        <v>614884</v>
      </c>
      <c r="C71" s="119" t="s">
        <v>459</v>
      </c>
      <c r="D71" s="121" t="s">
        <v>62</v>
      </c>
      <c r="E71" s="121">
        <v>36</v>
      </c>
      <c r="F71" s="121">
        <v>5.31</v>
      </c>
      <c r="G71" s="81">
        <f>E71*F71</f>
        <v>191.16</v>
      </c>
    </row>
    <row r="72" spans="1:12" x14ac:dyDescent="0.3">
      <c r="A72" s="141">
        <v>63</v>
      </c>
      <c r="B72" s="141" t="s">
        <v>460</v>
      </c>
      <c r="C72" s="119" t="s">
        <v>170</v>
      </c>
      <c r="D72" s="121" t="s">
        <v>19</v>
      </c>
      <c r="E72" s="121">
        <v>4</v>
      </c>
      <c r="F72" s="121">
        <v>104.99</v>
      </c>
      <c r="G72" s="81">
        <f t="shared" ref="G72:G75" si="2">E72*F72</f>
        <v>419.96</v>
      </c>
    </row>
    <row r="73" spans="1:12" x14ac:dyDescent="0.3">
      <c r="A73" s="141">
        <v>64</v>
      </c>
      <c r="B73" s="141">
        <v>485533</v>
      </c>
      <c r="C73" s="119" t="s">
        <v>461</v>
      </c>
      <c r="D73" s="121" t="s">
        <v>19</v>
      </c>
      <c r="E73" s="121">
        <v>2</v>
      </c>
      <c r="F73" s="121">
        <v>59.9</v>
      </c>
      <c r="G73" s="81">
        <f t="shared" si="2"/>
        <v>119.8</v>
      </c>
    </row>
    <row r="74" spans="1:12" ht="37.5" x14ac:dyDescent="0.3">
      <c r="A74" s="141">
        <v>65</v>
      </c>
      <c r="B74" s="141">
        <v>606268</v>
      </c>
      <c r="C74" s="210" t="s">
        <v>294</v>
      </c>
      <c r="D74" s="121" t="s">
        <v>19</v>
      </c>
      <c r="E74" s="121">
        <v>2</v>
      </c>
      <c r="F74" s="121">
        <v>40</v>
      </c>
      <c r="G74" s="81">
        <f t="shared" si="2"/>
        <v>80</v>
      </c>
    </row>
    <row r="75" spans="1:12" x14ac:dyDescent="0.3">
      <c r="A75" s="141">
        <v>66</v>
      </c>
      <c r="B75" s="141">
        <v>623276</v>
      </c>
      <c r="C75" s="119" t="s">
        <v>462</v>
      </c>
      <c r="D75" s="121" t="s">
        <v>19</v>
      </c>
      <c r="E75" s="121">
        <v>1</v>
      </c>
      <c r="F75" s="121">
        <v>17</v>
      </c>
      <c r="G75" s="81">
        <f t="shared" si="2"/>
        <v>17</v>
      </c>
    </row>
    <row r="76" spans="1:12" x14ac:dyDescent="0.3">
      <c r="F76" s="174" t="s">
        <v>44</v>
      </c>
      <c r="G76" s="175">
        <f>SUM(G70:G75)</f>
        <v>846.89999999999986</v>
      </c>
      <c r="H76" s="88"/>
      <c r="I76" s="88"/>
      <c r="J76" s="88"/>
      <c r="K76" s="88"/>
      <c r="L76" s="88"/>
    </row>
    <row r="78" spans="1:12" x14ac:dyDescent="0.3">
      <c r="A78" s="307" t="s">
        <v>45</v>
      </c>
      <c r="B78" s="307"/>
      <c r="C78" s="307"/>
      <c r="D78" s="307"/>
      <c r="E78" s="307"/>
      <c r="F78" s="307"/>
      <c r="G78" s="307"/>
    </row>
    <row r="79" spans="1:12" ht="56.25" x14ac:dyDescent="0.3">
      <c r="A79" s="76" t="s">
        <v>16</v>
      </c>
      <c r="B79" s="76" t="s">
        <v>17</v>
      </c>
      <c r="C79" s="76" t="s">
        <v>18</v>
      </c>
      <c r="D79" s="76" t="s">
        <v>19</v>
      </c>
      <c r="E79" s="22" t="s">
        <v>20</v>
      </c>
      <c r="F79" s="22" t="s">
        <v>92</v>
      </c>
      <c r="G79" s="22" t="s">
        <v>22</v>
      </c>
    </row>
    <row r="80" spans="1:12" ht="37.5" x14ac:dyDescent="0.3">
      <c r="A80" s="77">
        <v>67</v>
      </c>
      <c r="B80" s="77">
        <v>472120</v>
      </c>
      <c r="C80" s="30" t="s">
        <v>463</v>
      </c>
      <c r="D80" s="89" t="s">
        <v>19</v>
      </c>
      <c r="E80" s="89">
        <v>1</v>
      </c>
      <c r="F80" s="89">
        <v>48.65</v>
      </c>
      <c r="G80" s="81">
        <f>E80*F80</f>
        <v>48.65</v>
      </c>
    </row>
    <row r="81" spans="1:7" ht="37.5" x14ac:dyDescent="0.3">
      <c r="A81" s="77">
        <v>68</v>
      </c>
      <c r="B81" s="77">
        <v>393442</v>
      </c>
      <c r="C81" s="30" t="s">
        <v>49</v>
      </c>
      <c r="D81" s="89" t="s">
        <v>19</v>
      </c>
      <c r="E81" s="89">
        <v>1</v>
      </c>
      <c r="F81" s="89">
        <v>90.4</v>
      </c>
      <c r="G81" s="81">
        <f t="shared" ref="G81:G90" si="3">E81*F81</f>
        <v>90.4</v>
      </c>
    </row>
    <row r="82" spans="1:7" x14ac:dyDescent="0.3">
      <c r="A82" s="77">
        <v>69</v>
      </c>
      <c r="B82" s="77">
        <v>606408</v>
      </c>
      <c r="C82" s="30" t="s">
        <v>464</v>
      </c>
      <c r="D82" s="89" t="s">
        <v>19</v>
      </c>
      <c r="E82" s="89">
        <v>1</v>
      </c>
      <c r="F82" s="89">
        <v>44.9</v>
      </c>
      <c r="G82" s="81">
        <f t="shared" si="3"/>
        <v>44.9</v>
      </c>
    </row>
    <row r="83" spans="1:7" ht="37.5" x14ac:dyDescent="0.3">
      <c r="A83" s="77">
        <v>70</v>
      </c>
      <c r="B83" s="77">
        <v>614570</v>
      </c>
      <c r="C83" s="30" t="s">
        <v>465</v>
      </c>
      <c r="D83" s="89" t="s">
        <v>19</v>
      </c>
      <c r="E83" s="89">
        <v>1</v>
      </c>
      <c r="F83" s="89">
        <v>108.9</v>
      </c>
      <c r="G83" s="81">
        <f t="shared" si="3"/>
        <v>108.9</v>
      </c>
    </row>
    <row r="84" spans="1:7" x14ac:dyDescent="0.3">
      <c r="A84" s="77">
        <v>71</v>
      </c>
      <c r="B84" s="77">
        <v>615068</v>
      </c>
      <c r="C84" s="30" t="s">
        <v>466</v>
      </c>
      <c r="D84" s="89" t="s">
        <v>19</v>
      </c>
      <c r="E84" s="89">
        <v>1</v>
      </c>
      <c r="F84" s="89">
        <v>57.48</v>
      </c>
      <c r="G84" s="81">
        <f t="shared" si="3"/>
        <v>57.48</v>
      </c>
    </row>
    <row r="85" spans="1:7" x14ac:dyDescent="0.3">
      <c r="A85" s="77">
        <v>72</v>
      </c>
      <c r="B85" s="77">
        <v>615068</v>
      </c>
      <c r="C85" s="30" t="s">
        <v>467</v>
      </c>
      <c r="D85" s="89" t="s">
        <v>19</v>
      </c>
      <c r="E85" s="89">
        <v>2</v>
      </c>
      <c r="F85" s="183">
        <v>75</v>
      </c>
      <c r="G85" s="81">
        <f t="shared" si="3"/>
        <v>150</v>
      </c>
    </row>
    <row r="86" spans="1:7" ht="75" x14ac:dyDescent="0.3">
      <c r="A86" s="77">
        <v>73</v>
      </c>
      <c r="B86" s="77">
        <v>604241</v>
      </c>
      <c r="C86" s="30" t="s">
        <v>468</v>
      </c>
      <c r="D86" s="89" t="s">
        <v>19</v>
      </c>
      <c r="E86" s="89">
        <v>1</v>
      </c>
      <c r="F86" s="89">
        <v>127.18</v>
      </c>
      <c r="G86" s="81">
        <f t="shared" si="3"/>
        <v>127.18</v>
      </c>
    </row>
    <row r="87" spans="1:7" ht="56.25" x14ac:dyDescent="0.3">
      <c r="A87" s="77">
        <v>74</v>
      </c>
      <c r="B87" s="77">
        <v>603587</v>
      </c>
      <c r="C87" s="30" t="s">
        <v>469</v>
      </c>
      <c r="D87" s="89" t="s">
        <v>19</v>
      </c>
      <c r="E87" s="89">
        <v>1</v>
      </c>
      <c r="F87" s="89">
        <v>78.900000000000006</v>
      </c>
      <c r="G87" s="81">
        <f t="shared" si="3"/>
        <v>78.900000000000006</v>
      </c>
    </row>
    <row r="88" spans="1:7" ht="37.5" x14ac:dyDescent="0.3">
      <c r="A88" s="77">
        <v>75</v>
      </c>
      <c r="B88" s="77">
        <v>603291</v>
      </c>
      <c r="C88" s="30" t="s">
        <v>470</v>
      </c>
      <c r="D88" s="89" t="s">
        <v>19</v>
      </c>
      <c r="E88" s="89">
        <v>1</v>
      </c>
      <c r="F88" s="89">
        <v>111.22</v>
      </c>
      <c r="G88" s="81">
        <f t="shared" si="3"/>
        <v>111.22</v>
      </c>
    </row>
    <row r="89" spans="1:7" x14ac:dyDescent="0.3">
      <c r="A89" s="77">
        <v>76</v>
      </c>
      <c r="B89" s="77">
        <v>466175</v>
      </c>
      <c r="C89" s="30" t="s">
        <v>327</v>
      </c>
      <c r="D89" s="80" t="s">
        <v>19</v>
      </c>
      <c r="E89" s="80">
        <v>1</v>
      </c>
      <c r="F89" s="26">
        <v>54</v>
      </c>
      <c r="G89" s="81">
        <f t="shared" si="3"/>
        <v>54</v>
      </c>
    </row>
    <row r="90" spans="1:7" ht="37.5" x14ac:dyDescent="0.3">
      <c r="A90" s="77">
        <v>77</v>
      </c>
      <c r="B90" s="77">
        <v>473461</v>
      </c>
      <c r="C90" s="30" t="s">
        <v>471</v>
      </c>
      <c r="D90" s="89" t="s">
        <v>19</v>
      </c>
      <c r="E90" s="89">
        <v>1</v>
      </c>
      <c r="F90" s="183">
        <v>95</v>
      </c>
      <c r="G90" s="81">
        <f t="shared" si="3"/>
        <v>95</v>
      </c>
    </row>
    <row r="91" spans="1:7" ht="93.75" x14ac:dyDescent="0.3">
      <c r="A91" s="77">
        <v>78</v>
      </c>
      <c r="B91" s="77">
        <v>475374</v>
      </c>
      <c r="C91" s="30" t="s">
        <v>472</v>
      </c>
      <c r="D91" s="80" t="s">
        <v>19</v>
      </c>
      <c r="E91" s="80">
        <v>1</v>
      </c>
      <c r="F91" s="26">
        <v>100</v>
      </c>
      <c r="G91" s="81">
        <f>E91*F91</f>
        <v>100</v>
      </c>
    </row>
    <row r="92" spans="1:7" x14ac:dyDescent="0.3">
      <c r="A92" s="83"/>
      <c r="B92" s="83"/>
      <c r="C92" s="32"/>
      <c r="D92" s="33"/>
      <c r="E92" s="33"/>
      <c r="F92" s="174" t="s">
        <v>44</v>
      </c>
      <c r="G92" s="175">
        <f>SUM(G80:G91)</f>
        <v>1066.6300000000001</v>
      </c>
    </row>
    <row r="93" spans="1:7" x14ac:dyDescent="0.3">
      <c r="A93" s="83"/>
      <c r="B93" s="83"/>
      <c r="C93" s="32"/>
      <c r="D93" s="33"/>
      <c r="E93" s="33"/>
      <c r="F93" s="34"/>
      <c r="G93" s="87"/>
    </row>
    <row r="94" spans="1:7" x14ac:dyDescent="0.3">
      <c r="A94" s="294" t="s">
        <v>71</v>
      </c>
      <c r="B94" s="294"/>
      <c r="C94" s="294"/>
      <c r="D94" s="294"/>
      <c r="E94" s="294"/>
      <c r="F94" s="294"/>
      <c r="G94" s="294"/>
    </row>
    <row r="95" spans="1:7" ht="56.25" x14ac:dyDescent="0.3">
      <c r="A95" s="204" t="s">
        <v>16</v>
      </c>
      <c r="B95" s="204" t="s">
        <v>17</v>
      </c>
      <c r="C95" s="188" t="s">
        <v>18</v>
      </c>
      <c r="D95" s="204" t="s">
        <v>19</v>
      </c>
      <c r="E95" s="188" t="s">
        <v>20</v>
      </c>
      <c r="F95" s="188" t="s">
        <v>92</v>
      </c>
      <c r="G95" s="188" t="s">
        <v>22</v>
      </c>
    </row>
    <row r="96" spans="1:7" ht="225" x14ac:dyDescent="0.3">
      <c r="A96" s="89">
        <v>79</v>
      </c>
      <c r="B96" s="89">
        <v>458140</v>
      </c>
      <c r="C96" s="172" t="s">
        <v>171</v>
      </c>
      <c r="D96" s="80" t="s">
        <v>19</v>
      </c>
      <c r="E96" s="89">
        <v>2</v>
      </c>
      <c r="F96" s="26">
        <v>43.16</v>
      </c>
      <c r="G96" s="81">
        <f>E96*F96</f>
        <v>86.32</v>
      </c>
    </row>
    <row r="97" spans="1:7" x14ac:dyDescent="0.3">
      <c r="A97" s="89">
        <v>80</v>
      </c>
      <c r="B97" s="89">
        <v>623334</v>
      </c>
      <c r="C97" s="30" t="s">
        <v>332</v>
      </c>
      <c r="D97" s="80" t="s">
        <v>19</v>
      </c>
      <c r="E97" s="89">
        <v>2</v>
      </c>
      <c r="F97" s="26">
        <v>51.83</v>
      </c>
      <c r="G97" s="81">
        <f t="shared" ref="G97:G98" si="4">E97*F97</f>
        <v>103.66</v>
      </c>
    </row>
    <row r="98" spans="1:7" ht="168.75" x14ac:dyDescent="0.3">
      <c r="A98" s="93">
        <v>81</v>
      </c>
      <c r="B98" s="93">
        <v>362853</v>
      </c>
      <c r="C98" s="73" t="s">
        <v>173</v>
      </c>
      <c r="D98" s="97" t="s">
        <v>19</v>
      </c>
      <c r="E98" s="93">
        <v>2</v>
      </c>
      <c r="F98" s="70">
        <v>109.99</v>
      </c>
      <c r="G98" s="95">
        <f t="shared" si="4"/>
        <v>219.98</v>
      </c>
    </row>
    <row r="99" spans="1:7" ht="56.25" x14ac:dyDescent="0.3">
      <c r="A99" s="89">
        <v>87</v>
      </c>
      <c r="B99" s="89">
        <v>613463</v>
      </c>
      <c r="C99" s="55" t="s">
        <v>74</v>
      </c>
      <c r="D99" s="80" t="s">
        <v>19</v>
      </c>
      <c r="E99" s="89">
        <v>1</v>
      </c>
      <c r="F99" s="26">
        <v>15</v>
      </c>
      <c r="G99" s="81">
        <f>E99*F99</f>
        <v>15</v>
      </c>
    </row>
    <row r="100" spans="1:7" x14ac:dyDescent="0.3">
      <c r="F100" s="211" t="s">
        <v>44</v>
      </c>
      <c r="G100" s="212">
        <f>SUM(G96:G99)</f>
        <v>424.96</v>
      </c>
    </row>
    <row r="101" spans="1:7" x14ac:dyDescent="0.3">
      <c r="A101" s="83"/>
      <c r="B101" s="83"/>
      <c r="C101" s="32"/>
      <c r="D101" s="88"/>
      <c r="E101" s="88"/>
      <c r="F101" s="88"/>
      <c r="G101" s="88"/>
    </row>
    <row r="102" spans="1:7" x14ac:dyDescent="0.3">
      <c r="A102" s="83"/>
      <c r="B102" s="83"/>
      <c r="C102" s="32"/>
      <c r="D102" s="88"/>
      <c r="E102" s="88"/>
      <c r="F102" s="88"/>
      <c r="G102" s="88"/>
    </row>
    <row r="103" spans="1:7" x14ac:dyDescent="0.3">
      <c r="A103" s="308" t="s">
        <v>473</v>
      </c>
      <c r="B103" s="308"/>
      <c r="C103" s="308"/>
      <c r="D103" s="308"/>
      <c r="E103" s="308"/>
      <c r="F103" s="308"/>
      <c r="G103" s="308"/>
    </row>
    <row r="104" spans="1:7" ht="56.25" x14ac:dyDescent="0.3">
      <c r="A104" s="229" t="s">
        <v>75</v>
      </c>
      <c r="B104" s="229" t="s">
        <v>17</v>
      </c>
      <c r="C104" s="229" t="s">
        <v>76</v>
      </c>
      <c r="D104" s="229" t="s">
        <v>77</v>
      </c>
      <c r="E104" s="230" t="s">
        <v>474</v>
      </c>
      <c r="F104" s="229" t="s">
        <v>92</v>
      </c>
      <c r="G104" s="229" t="s">
        <v>79</v>
      </c>
    </row>
    <row r="105" spans="1:7" ht="112.5" x14ac:dyDescent="0.3">
      <c r="A105" s="213">
        <v>82</v>
      </c>
      <c r="B105" s="213">
        <v>613831</v>
      </c>
      <c r="C105" s="214" t="s">
        <v>475</v>
      </c>
      <c r="D105" s="215" t="s">
        <v>81</v>
      </c>
      <c r="E105" s="216">
        <v>1</v>
      </c>
      <c r="F105" s="217">
        <v>187</v>
      </c>
      <c r="G105" s="218">
        <f>F105*E105</f>
        <v>187</v>
      </c>
    </row>
    <row r="106" spans="1:7" ht="56.25" x14ac:dyDescent="0.3">
      <c r="A106" s="219">
        <v>83</v>
      </c>
      <c r="B106" s="219">
        <v>622867</v>
      </c>
      <c r="C106" s="220" t="s">
        <v>476</v>
      </c>
      <c r="D106" s="221" t="s">
        <v>339</v>
      </c>
      <c r="E106" s="222">
        <v>1</v>
      </c>
      <c r="F106" s="223">
        <v>489.91</v>
      </c>
      <c r="G106" s="218">
        <f t="shared" ref="G106:G109" si="5">F106*E106</f>
        <v>489.91</v>
      </c>
    </row>
    <row r="107" spans="1:7" ht="131.25" x14ac:dyDescent="0.3">
      <c r="A107" s="219">
        <v>84</v>
      </c>
      <c r="B107" s="219">
        <v>617958</v>
      </c>
      <c r="C107" s="220" t="s">
        <v>340</v>
      </c>
      <c r="D107" s="221" t="s">
        <v>81</v>
      </c>
      <c r="E107" s="222">
        <v>1</v>
      </c>
      <c r="F107" s="223">
        <v>829</v>
      </c>
      <c r="G107" s="218">
        <f t="shared" si="5"/>
        <v>829</v>
      </c>
    </row>
    <row r="108" spans="1:7" x14ac:dyDescent="0.3">
      <c r="A108" s="219">
        <v>85</v>
      </c>
      <c r="B108" s="219">
        <v>610903</v>
      </c>
      <c r="C108" s="214" t="s">
        <v>341</v>
      </c>
      <c r="D108" s="221" t="s">
        <v>81</v>
      </c>
      <c r="E108" s="222">
        <v>1</v>
      </c>
      <c r="F108" s="223">
        <v>534.33000000000004</v>
      </c>
      <c r="G108" s="218">
        <f t="shared" si="5"/>
        <v>534.33000000000004</v>
      </c>
    </row>
    <row r="109" spans="1:7" ht="37.5" x14ac:dyDescent="0.3">
      <c r="A109" s="219">
        <v>86</v>
      </c>
      <c r="B109" s="219">
        <v>608704</v>
      </c>
      <c r="C109" s="214" t="s">
        <v>477</v>
      </c>
      <c r="D109" s="221" t="s">
        <v>81</v>
      </c>
      <c r="E109" s="222">
        <v>1</v>
      </c>
      <c r="F109" s="223">
        <v>880</v>
      </c>
      <c r="G109" s="218">
        <f t="shared" si="5"/>
        <v>880</v>
      </c>
    </row>
    <row r="110" spans="1:7" x14ac:dyDescent="0.3">
      <c r="A110" s="310" t="s">
        <v>85</v>
      </c>
      <c r="B110" s="311"/>
      <c r="C110" s="311"/>
      <c r="D110" s="311"/>
      <c r="E110" s="311"/>
      <c r="F110" s="312"/>
      <c r="G110" s="112">
        <f>SUM(G105:G109)</f>
        <v>2920.2400000000002</v>
      </c>
    </row>
    <row r="111" spans="1:7" x14ac:dyDescent="0.3">
      <c r="A111" s="313" t="s">
        <v>86</v>
      </c>
      <c r="B111" s="314"/>
      <c r="C111" s="314"/>
      <c r="D111" s="314"/>
      <c r="E111" s="314"/>
      <c r="F111" s="315"/>
      <c r="G111" s="113">
        <f>ROUND(G110*0.8/8/12,2)</f>
        <v>24.34</v>
      </c>
    </row>
    <row r="112" spans="1:7" x14ac:dyDescent="0.3">
      <c r="A112" s="313" t="s">
        <v>87</v>
      </c>
      <c r="B112" s="314"/>
      <c r="C112" s="314"/>
      <c r="D112" s="314"/>
      <c r="E112" s="314"/>
      <c r="F112" s="315"/>
      <c r="G112" s="113">
        <f>ROUND(G110*0.5/100,2)</f>
        <v>14.6</v>
      </c>
    </row>
    <row r="113" spans="1:7" x14ac:dyDescent="0.3">
      <c r="A113" s="313" t="s">
        <v>88</v>
      </c>
      <c r="B113" s="314"/>
      <c r="C113" s="314"/>
      <c r="D113" s="314"/>
      <c r="E113" s="314"/>
      <c r="F113" s="315"/>
      <c r="G113" s="113">
        <f>G111+G112</f>
        <v>38.94</v>
      </c>
    </row>
    <row r="114" spans="1:7" x14ac:dyDescent="0.3">
      <c r="A114" s="316" t="s">
        <v>89</v>
      </c>
      <c r="B114" s="317"/>
      <c r="C114" s="317"/>
      <c r="D114" s="317"/>
      <c r="E114" s="317"/>
      <c r="F114" s="318"/>
      <c r="G114" s="113">
        <f>G113</f>
        <v>38.94</v>
      </c>
    </row>
    <row r="115" spans="1:7" ht="87.75" customHeight="1" x14ac:dyDescent="0.3">
      <c r="A115" s="302" t="s">
        <v>192</v>
      </c>
      <c r="B115" s="303"/>
      <c r="C115" s="303"/>
      <c r="D115" s="303"/>
      <c r="E115" s="303"/>
      <c r="F115" s="303"/>
      <c r="G115" s="304"/>
    </row>
    <row r="116" spans="1:7" x14ac:dyDescent="0.3">
      <c r="C116" s="224"/>
      <c r="F116" s="86"/>
      <c r="G116" s="87"/>
    </row>
    <row r="117" spans="1:7" x14ac:dyDescent="0.3">
      <c r="C117" s="224"/>
      <c r="G117" s="279">
        <f>SUM(G114,G92,G76,G64)</f>
        <v>15246.446199999995</v>
      </c>
    </row>
  </sheetData>
  <sortState ref="C4:G115">
    <sortCondition ref="C4"/>
  </sortState>
  <mergeCells count="12">
    <mergeCell ref="A1:G1"/>
    <mergeCell ref="A115:G115"/>
    <mergeCell ref="A2:G2"/>
    <mergeCell ref="A78:G78"/>
    <mergeCell ref="A94:G94"/>
    <mergeCell ref="A103:G103"/>
    <mergeCell ref="A68:G68"/>
    <mergeCell ref="A110:F110"/>
    <mergeCell ref="A111:F111"/>
    <mergeCell ref="A112:F112"/>
    <mergeCell ref="A113:F113"/>
    <mergeCell ref="A114:F114"/>
  </mergeCells>
  <pageMargins left="0.511811024" right="0.511811024" top="0.78740157499999996" bottom="0.78740157499999996" header="0.31496062000000002" footer="0.31496062000000002"/>
  <pageSetup paperSize="9" scale="5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N65"/>
  <sheetViews>
    <sheetView zoomScale="55" zoomScaleNormal="55" zoomScaleSheetLayoutView="98" workbookViewId="0">
      <pane ySplit="3" topLeftCell="A4" activePane="bottomLeft" state="frozen"/>
      <selection activeCell="D16" sqref="D16"/>
      <selection pane="bottomLeft" activeCell="A2" sqref="A2:G2"/>
    </sheetView>
  </sheetViews>
  <sheetFormatPr defaultColWidth="14.42578125" defaultRowHeight="18.75" outlineLevelCol="1" x14ac:dyDescent="0.3"/>
  <cols>
    <col min="1" max="1" width="9.140625" style="21" bestFit="1" customWidth="1"/>
    <col min="2" max="2" width="13.28515625" style="57" bestFit="1" customWidth="1"/>
    <col min="3" max="3" width="82.28515625" style="56" customWidth="1"/>
    <col min="4" max="4" width="14.140625" style="59" bestFit="1" customWidth="1"/>
    <col min="5" max="5" width="17.7109375" style="21" bestFit="1" customWidth="1" outlineLevel="1"/>
    <col min="6" max="6" width="19.85546875" style="21" bestFit="1" customWidth="1"/>
    <col min="7" max="7" width="20" style="21" bestFit="1" customWidth="1" outlineLevel="1"/>
    <col min="8" max="16384" width="14.42578125" style="21"/>
  </cols>
  <sheetData>
    <row r="1" spans="1:14" x14ac:dyDescent="0.3">
      <c r="A1" s="322" t="s">
        <v>0</v>
      </c>
      <c r="B1" s="322"/>
      <c r="C1" s="322"/>
      <c r="D1" s="322"/>
      <c r="E1" s="322"/>
      <c r="F1" s="322"/>
      <c r="G1" s="322"/>
    </row>
    <row r="2" spans="1:14" x14ac:dyDescent="0.3">
      <c r="A2" s="321" t="s">
        <v>15</v>
      </c>
      <c r="B2" s="321"/>
      <c r="C2" s="321"/>
      <c r="D2" s="321"/>
      <c r="E2" s="321"/>
      <c r="F2" s="321"/>
      <c r="G2" s="321"/>
    </row>
    <row r="3" spans="1:14" ht="37.5" x14ac:dyDescent="0.3">
      <c r="A3" s="22" t="s">
        <v>16</v>
      </c>
      <c r="B3" s="71" t="s">
        <v>17</v>
      </c>
      <c r="C3" s="23" t="s">
        <v>18</v>
      </c>
      <c r="D3" s="60" t="s">
        <v>19</v>
      </c>
      <c r="E3" s="22" t="s">
        <v>20</v>
      </c>
      <c r="F3" s="22" t="s">
        <v>21</v>
      </c>
      <c r="G3" s="22" t="s">
        <v>22</v>
      </c>
    </row>
    <row r="4" spans="1:14" ht="37.5" x14ac:dyDescent="0.3">
      <c r="A4" s="24">
        <v>1</v>
      </c>
      <c r="B4" s="55">
        <v>486673</v>
      </c>
      <c r="C4" s="25" t="s">
        <v>23</v>
      </c>
      <c r="D4" s="61" t="s">
        <v>19</v>
      </c>
      <c r="E4" s="24">
        <v>1</v>
      </c>
      <c r="F4" s="26">
        <v>99.08</v>
      </c>
      <c r="G4" s="27">
        <f>E4*F4</f>
        <v>99.08</v>
      </c>
    </row>
    <row r="5" spans="1:14" ht="37.5" x14ac:dyDescent="0.3">
      <c r="A5" s="24">
        <v>2</v>
      </c>
      <c r="B5" s="55">
        <v>372301</v>
      </c>
      <c r="C5" s="25" t="s">
        <v>24</v>
      </c>
      <c r="D5" s="61" t="s">
        <v>19</v>
      </c>
      <c r="E5" s="24">
        <v>3</v>
      </c>
      <c r="F5" s="28">
        <v>95</v>
      </c>
      <c r="G5" s="27">
        <f t="shared" ref="G5:G20" si="0">E5*F5</f>
        <v>285</v>
      </c>
    </row>
    <row r="6" spans="1:14" ht="56.25" x14ac:dyDescent="0.3">
      <c r="A6" s="24">
        <v>3</v>
      </c>
      <c r="B6" s="55">
        <v>437373</v>
      </c>
      <c r="C6" s="53" t="s">
        <v>25</v>
      </c>
      <c r="D6" s="58" t="s">
        <v>19</v>
      </c>
      <c r="E6" s="24">
        <v>12</v>
      </c>
      <c r="F6" s="28">
        <v>54.5</v>
      </c>
      <c r="G6" s="27">
        <f t="shared" si="0"/>
        <v>654</v>
      </c>
    </row>
    <row r="7" spans="1:14" x14ac:dyDescent="0.3">
      <c r="A7" s="24">
        <v>4</v>
      </c>
      <c r="B7" s="72" t="s">
        <v>26</v>
      </c>
      <c r="C7" s="30" t="s">
        <v>27</v>
      </c>
      <c r="D7" s="61" t="s">
        <v>19</v>
      </c>
      <c r="E7" s="24">
        <v>1</v>
      </c>
      <c r="F7" s="26">
        <v>123.98</v>
      </c>
      <c r="G7" s="27">
        <f t="shared" si="0"/>
        <v>123.98</v>
      </c>
    </row>
    <row r="8" spans="1:14" ht="37.5" x14ac:dyDescent="0.3">
      <c r="A8" s="24">
        <v>5</v>
      </c>
      <c r="B8" s="55">
        <v>623308</v>
      </c>
      <c r="C8" s="25" t="s">
        <v>28</v>
      </c>
      <c r="D8" s="61" t="s">
        <v>29</v>
      </c>
      <c r="E8" s="24">
        <v>25</v>
      </c>
      <c r="F8" s="26">
        <v>6.45</v>
      </c>
      <c r="G8" s="27">
        <f t="shared" si="0"/>
        <v>161.25</v>
      </c>
    </row>
    <row r="9" spans="1:14" x14ac:dyDescent="0.3">
      <c r="A9" s="24">
        <v>6</v>
      </c>
      <c r="B9" s="55">
        <v>279057</v>
      </c>
      <c r="C9" s="25" t="s">
        <v>30</v>
      </c>
      <c r="D9" s="61" t="s">
        <v>19</v>
      </c>
      <c r="E9" s="24">
        <v>4</v>
      </c>
      <c r="F9" s="26">
        <v>31.53</v>
      </c>
      <c r="G9" s="27">
        <f t="shared" si="0"/>
        <v>126.12</v>
      </c>
    </row>
    <row r="10" spans="1:14" x14ac:dyDescent="0.3">
      <c r="A10" s="24">
        <v>7</v>
      </c>
      <c r="B10" s="55">
        <v>613870</v>
      </c>
      <c r="C10" s="25" t="s">
        <v>31</v>
      </c>
      <c r="D10" s="61" t="s">
        <v>19</v>
      </c>
      <c r="E10" s="24">
        <v>2</v>
      </c>
      <c r="F10" s="26">
        <v>47.65</v>
      </c>
      <c r="G10" s="27">
        <f t="shared" si="0"/>
        <v>95.3</v>
      </c>
    </row>
    <row r="11" spans="1:14" x14ac:dyDescent="0.3">
      <c r="A11" s="24">
        <v>8</v>
      </c>
      <c r="B11" s="55">
        <v>606583</v>
      </c>
      <c r="C11" s="25" t="s">
        <v>32</v>
      </c>
      <c r="D11" s="61" t="s">
        <v>33</v>
      </c>
      <c r="E11" s="24">
        <v>10</v>
      </c>
      <c r="F11" s="26">
        <v>59</v>
      </c>
      <c r="G11" s="27">
        <f t="shared" si="0"/>
        <v>590</v>
      </c>
    </row>
    <row r="12" spans="1:14" x14ac:dyDescent="0.3">
      <c r="A12" s="24">
        <v>9</v>
      </c>
      <c r="B12" s="55">
        <v>356894</v>
      </c>
      <c r="C12" s="25" t="s">
        <v>34</v>
      </c>
      <c r="D12" s="61" t="s">
        <v>19</v>
      </c>
      <c r="E12" s="24">
        <v>1</v>
      </c>
      <c r="F12" s="26">
        <v>61.7</v>
      </c>
      <c r="G12" s="27">
        <f t="shared" si="0"/>
        <v>61.7</v>
      </c>
    </row>
    <row r="13" spans="1:14" x14ac:dyDescent="0.3">
      <c r="A13" s="24">
        <v>10</v>
      </c>
      <c r="B13" s="55">
        <v>440974</v>
      </c>
      <c r="C13" s="25" t="s">
        <v>35</v>
      </c>
      <c r="D13" s="61" t="s">
        <v>36</v>
      </c>
      <c r="E13" s="24">
        <v>4</v>
      </c>
      <c r="F13" s="29">
        <v>40.97</v>
      </c>
      <c r="G13" s="27">
        <f t="shared" si="0"/>
        <v>163.88</v>
      </c>
    </row>
    <row r="14" spans="1:14" ht="37.5" x14ac:dyDescent="0.3">
      <c r="A14" s="24">
        <v>11</v>
      </c>
      <c r="B14" s="55">
        <v>620741</v>
      </c>
      <c r="C14" s="30" t="s">
        <v>37</v>
      </c>
      <c r="D14" s="61" t="s">
        <v>19</v>
      </c>
      <c r="E14" s="24">
        <v>5</v>
      </c>
      <c r="F14" s="26">
        <v>38</v>
      </c>
      <c r="G14" s="27">
        <f t="shared" si="0"/>
        <v>190</v>
      </c>
    </row>
    <row r="15" spans="1:14" ht="37.5" x14ac:dyDescent="0.3">
      <c r="A15" s="24">
        <v>12</v>
      </c>
      <c r="B15" s="55">
        <v>624054</v>
      </c>
      <c r="C15" s="30" t="s">
        <v>38</v>
      </c>
      <c r="D15" s="61" t="s">
        <v>19</v>
      </c>
      <c r="E15" s="24">
        <v>5</v>
      </c>
      <c r="F15" s="26">
        <v>142</v>
      </c>
      <c r="G15" s="27">
        <f t="shared" si="0"/>
        <v>710</v>
      </c>
      <c r="H15" s="32"/>
      <c r="I15" s="32"/>
      <c r="J15" s="33"/>
      <c r="K15" s="33"/>
      <c r="L15" s="33"/>
      <c r="M15" s="31"/>
      <c r="N15" s="34"/>
    </row>
    <row r="16" spans="1:14" x14ac:dyDescent="0.3">
      <c r="A16" s="24">
        <v>13</v>
      </c>
      <c r="B16" s="55">
        <v>601320</v>
      </c>
      <c r="C16" s="25" t="s">
        <v>39</v>
      </c>
      <c r="D16" s="61" t="s">
        <v>33</v>
      </c>
      <c r="E16" s="24">
        <v>4</v>
      </c>
      <c r="F16" s="29">
        <v>14.27</v>
      </c>
      <c r="G16" s="27">
        <f t="shared" si="0"/>
        <v>57.08</v>
      </c>
      <c r="H16" s="32"/>
      <c r="I16" s="32"/>
      <c r="J16" s="33"/>
      <c r="K16" s="33"/>
      <c r="L16" s="33"/>
      <c r="M16" s="31"/>
      <c r="N16" s="34"/>
    </row>
    <row r="17" spans="1:7" x14ac:dyDescent="0.3">
      <c r="A17" s="24">
        <v>14</v>
      </c>
      <c r="B17" s="55">
        <v>622832</v>
      </c>
      <c r="C17" s="30" t="s">
        <v>40</v>
      </c>
      <c r="D17" s="61" t="s">
        <v>19</v>
      </c>
      <c r="E17" s="24">
        <v>30</v>
      </c>
      <c r="F17" s="26">
        <v>13.9</v>
      </c>
      <c r="G17" s="27">
        <f t="shared" si="0"/>
        <v>417</v>
      </c>
    </row>
    <row r="18" spans="1:7" x14ac:dyDescent="0.3">
      <c r="A18" s="24">
        <v>15</v>
      </c>
      <c r="B18" s="55">
        <v>603904</v>
      </c>
      <c r="C18" s="30" t="s">
        <v>41</v>
      </c>
      <c r="D18" s="61" t="s">
        <v>19</v>
      </c>
      <c r="E18" s="24">
        <v>2</v>
      </c>
      <c r="F18" s="26">
        <v>19</v>
      </c>
      <c r="G18" s="27">
        <f t="shared" si="0"/>
        <v>38</v>
      </c>
    </row>
    <row r="19" spans="1:7" x14ac:dyDescent="0.3">
      <c r="A19" s="24">
        <v>16</v>
      </c>
      <c r="B19" s="55">
        <v>604732</v>
      </c>
      <c r="C19" s="30" t="s">
        <v>42</v>
      </c>
      <c r="D19" s="61" t="s">
        <v>19</v>
      </c>
      <c r="E19" s="24">
        <v>28</v>
      </c>
      <c r="F19" s="26">
        <v>8.67</v>
      </c>
      <c r="G19" s="27">
        <f t="shared" si="0"/>
        <v>242.76</v>
      </c>
    </row>
    <row r="20" spans="1:7" x14ac:dyDescent="0.3">
      <c r="A20" s="24">
        <v>17</v>
      </c>
      <c r="B20" s="55">
        <v>615337</v>
      </c>
      <c r="C20" s="30" t="s">
        <v>43</v>
      </c>
      <c r="D20" s="61" t="s">
        <v>19</v>
      </c>
      <c r="E20" s="24">
        <v>5</v>
      </c>
      <c r="F20" s="45">
        <v>35.08</v>
      </c>
      <c r="G20" s="27">
        <f t="shared" si="0"/>
        <v>175.39999999999998</v>
      </c>
    </row>
    <row r="21" spans="1:7" x14ac:dyDescent="0.3">
      <c r="A21" s="31"/>
      <c r="C21" s="32"/>
      <c r="D21" s="63"/>
      <c r="E21" s="31"/>
      <c r="F21" s="46" t="s">
        <v>44</v>
      </c>
      <c r="G21" s="47">
        <f>SUM(G4:G20)</f>
        <v>4190.5499999999993</v>
      </c>
    </row>
    <row r="22" spans="1:7" x14ac:dyDescent="0.3">
      <c r="A22" s="31"/>
      <c r="C22" s="32"/>
      <c r="D22" s="63"/>
      <c r="E22" s="31"/>
      <c r="F22" s="33"/>
      <c r="G22" s="31"/>
    </row>
    <row r="23" spans="1:7" x14ac:dyDescent="0.3">
      <c r="A23" s="321" t="s">
        <v>45</v>
      </c>
      <c r="B23" s="321"/>
      <c r="C23" s="321"/>
      <c r="D23" s="321"/>
      <c r="E23" s="321"/>
      <c r="F23" s="321"/>
      <c r="G23" s="321"/>
    </row>
    <row r="24" spans="1:7" ht="37.5" x14ac:dyDescent="0.3">
      <c r="A24" s="49" t="s">
        <v>16</v>
      </c>
      <c r="B24" s="54" t="s">
        <v>17</v>
      </c>
      <c r="C24" s="54" t="s">
        <v>18</v>
      </c>
      <c r="D24" s="64" t="s">
        <v>19</v>
      </c>
      <c r="E24" s="49" t="s">
        <v>20</v>
      </c>
      <c r="F24" s="49" t="s">
        <v>21</v>
      </c>
      <c r="G24" s="49" t="s">
        <v>22</v>
      </c>
    </row>
    <row r="25" spans="1:7" ht="37.5" x14ac:dyDescent="0.3">
      <c r="A25" s="24">
        <v>18</v>
      </c>
      <c r="B25" s="72" t="s">
        <v>46</v>
      </c>
      <c r="C25" s="30" t="s">
        <v>47</v>
      </c>
      <c r="D25" s="61" t="s">
        <v>19</v>
      </c>
      <c r="E25" s="24">
        <v>1</v>
      </c>
      <c r="F25" s="26">
        <v>139</v>
      </c>
      <c r="G25" s="27">
        <f>E25*F25</f>
        <v>139</v>
      </c>
    </row>
    <row r="26" spans="1:7" ht="37.5" x14ac:dyDescent="0.3">
      <c r="A26" s="24">
        <v>19</v>
      </c>
      <c r="B26" s="72" t="s">
        <v>48</v>
      </c>
      <c r="C26" s="30" t="s">
        <v>49</v>
      </c>
      <c r="D26" s="61" t="s">
        <v>19</v>
      </c>
      <c r="E26" s="24">
        <v>1</v>
      </c>
      <c r="F26" s="26">
        <v>91.99</v>
      </c>
      <c r="G26" s="27">
        <f t="shared" ref="G26:G31" si="1">E26*F26</f>
        <v>91.99</v>
      </c>
    </row>
    <row r="27" spans="1:7" x14ac:dyDescent="0.3">
      <c r="A27" s="24">
        <v>20</v>
      </c>
      <c r="B27" s="72" t="s">
        <v>50</v>
      </c>
      <c r="C27" s="30" t="s">
        <v>51</v>
      </c>
      <c r="D27" s="61" t="s">
        <v>19</v>
      </c>
      <c r="E27" s="24">
        <v>1</v>
      </c>
      <c r="F27" s="26">
        <v>119.9</v>
      </c>
      <c r="G27" s="27">
        <f t="shared" si="1"/>
        <v>119.9</v>
      </c>
    </row>
    <row r="28" spans="1:7" ht="37.5" x14ac:dyDescent="0.3">
      <c r="A28" s="24">
        <v>21</v>
      </c>
      <c r="B28" s="72" t="s">
        <v>52</v>
      </c>
      <c r="C28" s="30" t="s">
        <v>53</v>
      </c>
      <c r="D28" s="61" t="s">
        <v>19</v>
      </c>
      <c r="E28" s="24">
        <v>1</v>
      </c>
      <c r="F28" s="26">
        <v>149.94999999999999</v>
      </c>
      <c r="G28" s="27">
        <f t="shared" si="1"/>
        <v>149.94999999999999</v>
      </c>
    </row>
    <row r="29" spans="1:7" x14ac:dyDescent="0.3">
      <c r="A29" s="24">
        <v>22</v>
      </c>
      <c r="B29" s="72" t="s">
        <v>54</v>
      </c>
      <c r="C29" s="30" t="s">
        <v>55</v>
      </c>
      <c r="D29" s="61" t="s">
        <v>19</v>
      </c>
      <c r="E29" s="24">
        <v>1</v>
      </c>
      <c r="F29" s="26">
        <v>17.170000000000002</v>
      </c>
      <c r="G29" s="27">
        <f t="shared" si="1"/>
        <v>17.170000000000002</v>
      </c>
    </row>
    <row r="30" spans="1:7" ht="75" x14ac:dyDescent="0.3">
      <c r="A30" s="24">
        <v>23</v>
      </c>
      <c r="B30" s="72" t="s">
        <v>56</v>
      </c>
      <c r="C30" s="30" t="s">
        <v>57</v>
      </c>
      <c r="D30" s="61" t="s">
        <v>19</v>
      </c>
      <c r="E30" s="24">
        <v>1</v>
      </c>
      <c r="F30" s="26">
        <v>132.29</v>
      </c>
      <c r="G30" s="27">
        <f t="shared" si="1"/>
        <v>132.29</v>
      </c>
    </row>
    <row r="31" spans="1:7" ht="37.5" x14ac:dyDescent="0.3">
      <c r="A31" s="24">
        <v>24</v>
      </c>
      <c r="B31" s="55">
        <v>458742</v>
      </c>
      <c r="C31" s="30" t="s">
        <v>58</v>
      </c>
      <c r="D31" s="61" t="s">
        <v>19</v>
      </c>
      <c r="E31" s="24">
        <v>1</v>
      </c>
      <c r="F31" s="26">
        <v>246.99</v>
      </c>
      <c r="G31" s="27">
        <f t="shared" si="1"/>
        <v>246.99</v>
      </c>
    </row>
    <row r="32" spans="1:7" x14ac:dyDescent="0.3">
      <c r="A32" s="31"/>
      <c r="C32" s="38"/>
      <c r="D32" s="65"/>
      <c r="E32" s="31"/>
      <c r="F32" s="46" t="s">
        <v>44</v>
      </c>
      <c r="G32" s="48">
        <f>SUM(G25:G31)</f>
        <v>897.29</v>
      </c>
    </row>
    <row r="33" spans="1:7" x14ac:dyDescent="0.3">
      <c r="A33" s="31"/>
      <c r="C33" s="32"/>
      <c r="D33" s="63"/>
      <c r="E33" s="31"/>
      <c r="F33" s="33"/>
      <c r="G33" s="31"/>
    </row>
    <row r="34" spans="1:7" x14ac:dyDescent="0.3">
      <c r="A34" s="321" t="s">
        <v>59</v>
      </c>
      <c r="B34" s="321"/>
      <c r="C34" s="321"/>
      <c r="D34" s="321"/>
      <c r="E34" s="321"/>
      <c r="F34" s="321"/>
      <c r="G34" s="321"/>
    </row>
    <row r="35" spans="1:7" ht="37.5" x14ac:dyDescent="0.3">
      <c r="A35" s="49" t="s">
        <v>16</v>
      </c>
      <c r="B35" s="54" t="s">
        <v>17</v>
      </c>
      <c r="C35" s="54" t="s">
        <v>18</v>
      </c>
      <c r="D35" s="64" t="s">
        <v>19</v>
      </c>
      <c r="E35" s="49" t="s">
        <v>20</v>
      </c>
      <c r="F35" s="49" t="s">
        <v>21</v>
      </c>
      <c r="G35" s="49" t="s">
        <v>22</v>
      </c>
    </row>
    <row r="36" spans="1:7" ht="93.75" x14ac:dyDescent="0.3">
      <c r="A36" s="24">
        <v>25</v>
      </c>
      <c r="B36" s="72" t="s">
        <v>60</v>
      </c>
      <c r="C36" s="30" t="s">
        <v>61</v>
      </c>
      <c r="D36" s="61" t="s">
        <v>62</v>
      </c>
      <c r="E36" s="24">
        <v>2</v>
      </c>
      <c r="F36" s="26">
        <v>319.89999999999998</v>
      </c>
      <c r="G36" s="27">
        <f>E36*F36</f>
        <v>639.79999999999995</v>
      </c>
    </row>
    <row r="37" spans="1:7" x14ac:dyDescent="0.3">
      <c r="A37" s="24">
        <v>26</v>
      </c>
      <c r="B37" s="72" t="s">
        <v>63</v>
      </c>
      <c r="C37" s="30" t="s">
        <v>64</v>
      </c>
      <c r="D37" s="61" t="s">
        <v>19</v>
      </c>
      <c r="E37" s="24">
        <v>1</v>
      </c>
      <c r="F37" s="26">
        <v>24.99</v>
      </c>
      <c r="G37" s="27">
        <f t="shared" ref="G37:G40" si="2">E37*F37</f>
        <v>24.99</v>
      </c>
    </row>
    <row r="38" spans="1:7" x14ac:dyDescent="0.3">
      <c r="A38" s="24">
        <v>27</v>
      </c>
      <c r="B38" s="72" t="s">
        <v>65</v>
      </c>
      <c r="C38" s="25" t="s">
        <v>66</v>
      </c>
      <c r="D38" s="61" t="s">
        <v>62</v>
      </c>
      <c r="E38" s="24">
        <v>2</v>
      </c>
      <c r="F38" s="26">
        <v>17.8</v>
      </c>
      <c r="G38" s="27">
        <f t="shared" si="2"/>
        <v>35.6</v>
      </c>
    </row>
    <row r="39" spans="1:7" x14ac:dyDescent="0.3">
      <c r="A39" s="24">
        <v>28</v>
      </c>
      <c r="B39" s="72" t="s">
        <v>67</v>
      </c>
      <c r="C39" s="25" t="s">
        <v>68</v>
      </c>
      <c r="D39" s="66" t="s">
        <v>62</v>
      </c>
      <c r="E39" s="24">
        <v>10</v>
      </c>
      <c r="F39" s="26">
        <v>6.88</v>
      </c>
      <c r="G39" s="27">
        <f t="shared" si="2"/>
        <v>68.8</v>
      </c>
    </row>
    <row r="40" spans="1:7" ht="56.25" x14ac:dyDescent="0.3">
      <c r="A40" s="24">
        <v>29</v>
      </c>
      <c r="B40" s="72" t="s">
        <v>69</v>
      </c>
      <c r="C40" s="30" t="s">
        <v>70</v>
      </c>
      <c r="D40" s="61" t="s">
        <v>19</v>
      </c>
      <c r="E40" s="24">
        <v>1</v>
      </c>
      <c r="F40" s="26">
        <v>24.75</v>
      </c>
      <c r="G40" s="27">
        <f t="shared" si="2"/>
        <v>24.75</v>
      </c>
    </row>
    <row r="41" spans="1:7" x14ac:dyDescent="0.3">
      <c r="A41" s="31"/>
      <c r="C41" s="38"/>
      <c r="D41" s="65"/>
      <c r="E41" s="31"/>
      <c r="F41" s="46" t="s">
        <v>44</v>
      </c>
      <c r="G41" s="48">
        <f>SUM(G36:G40)</f>
        <v>793.93999999999994</v>
      </c>
    </row>
    <row r="42" spans="1:7" x14ac:dyDescent="0.3">
      <c r="A42" s="31"/>
      <c r="C42" s="32"/>
      <c r="D42" s="63"/>
      <c r="E42" s="31"/>
      <c r="F42" s="33"/>
      <c r="G42" s="31"/>
    </row>
    <row r="43" spans="1:7" x14ac:dyDescent="0.3">
      <c r="A43" s="321" t="s">
        <v>71</v>
      </c>
      <c r="B43" s="321"/>
      <c r="C43" s="321"/>
      <c r="D43" s="321"/>
      <c r="E43" s="321"/>
      <c r="F43" s="321"/>
      <c r="G43" s="321"/>
    </row>
    <row r="44" spans="1:7" ht="37.5" x14ac:dyDescent="0.3">
      <c r="A44" s="49" t="s">
        <v>16</v>
      </c>
      <c r="B44" s="54" t="s">
        <v>17</v>
      </c>
      <c r="C44" s="54" t="s">
        <v>18</v>
      </c>
      <c r="D44" s="64" t="s">
        <v>19</v>
      </c>
      <c r="E44" s="49" t="s">
        <v>20</v>
      </c>
      <c r="F44" s="49" t="s">
        <v>21</v>
      </c>
      <c r="G44" s="49" t="s">
        <v>22</v>
      </c>
    </row>
    <row r="45" spans="1:7" ht="56.25" x14ac:dyDescent="0.3">
      <c r="A45" s="35">
        <v>30</v>
      </c>
      <c r="B45" s="73">
        <v>618368</v>
      </c>
      <c r="C45" s="69" t="s">
        <v>72</v>
      </c>
      <c r="D45" s="62" t="s">
        <v>19</v>
      </c>
      <c r="E45" s="35">
        <v>2</v>
      </c>
      <c r="F45" s="70">
        <v>196</v>
      </c>
      <c r="G45" s="36">
        <f>E45*F45</f>
        <v>392</v>
      </c>
    </row>
    <row r="46" spans="1:7" ht="56.25" x14ac:dyDescent="0.3">
      <c r="A46" s="35">
        <v>31</v>
      </c>
      <c r="B46" s="73">
        <v>618366</v>
      </c>
      <c r="C46" s="69" t="s">
        <v>73</v>
      </c>
      <c r="D46" s="62" t="s">
        <v>19</v>
      </c>
      <c r="E46" s="35">
        <v>2</v>
      </c>
      <c r="F46" s="70">
        <v>160</v>
      </c>
      <c r="G46" s="36">
        <f>E46*F46</f>
        <v>320</v>
      </c>
    </row>
    <row r="47" spans="1:7" ht="56.25" x14ac:dyDescent="0.3">
      <c r="A47" s="24">
        <v>36</v>
      </c>
      <c r="B47" s="89">
        <v>613463</v>
      </c>
      <c r="C47" s="55" t="s">
        <v>74</v>
      </c>
      <c r="D47" s="80" t="s">
        <v>19</v>
      </c>
      <c r="E47" s="89">
        <v>1</v>
      </c>
      <c r="F47" s="26">
        <v>15</v>
      </c>
      <c r="G47" s="81">
        <f>E47*F47</f>
        <v>15</v>
      </c>
    </row>
    <row r="48" spans="1:7" x14ac:dyDescent="0.3">
      <c r="A48" s="31"/>
      <c r="C48" s="39"/>
      <c r="D48" s="63"/>
      <c r="E48" s="31"/>
      <c r="F48" s="258" t="s">
        <v>44</v>
      </c>
      <c r="G48" s="259">
        <f>SUM(G45:G47)</f>
        <v>727</v>
      </c>
    </row>
    <row r="49" spans="1:7" x14ac:dyDescent="0.3">
      <c r="A49" s="31"/>
      <c r="C49" s="32"/>
      <c r="D49" s="63"/>
      <c r="E49" s="31"/>
      <c r="F49" s="33"/>
      <c r="G49" s="31"/>
    </row>
    <row r="50" spans="1:7" x14ac:dyDescent="0.3">
      <c r="A50" s="308" t="s">
        <v>501</v>
      </c>
      <c r="B50" s="308"/>
      <c r="C50" s="308"/>
      <c r="D50" s="308"/>
      <c r="E50" s="308"/>
      <c r="F50" s="308"/>
      <c r="G50" s="308"/>
    </row>
    <row r="51" spans="1:7" ht="56.25" x14ac:dyDescent="0.3">
      <c r="A51" s="50" t="s">
        <v>75</v>
      </c>
      <c r="B51" s="50" t="s">
        <v>17</v>
      </c>
      <c r="C51" s="50" t="s">
        <v>76</v>
      </c>
      <c r="D51" s="67" t="s">
        <v>77</v>
      </c>
      <c r="E51" s="51" t="s">
        <v>78</v>
      </c>
      <c r="F51" s="50" t="s">
        <v>20</v>
      </c>
      <c r="G51" s="50" t="s">
        <v>79</v>
      </c>
    </row>
    <row r="52" spans="1:7" ht="37.5" x14ac:dyDescent="0.3">
      <c r="A52" s="41">
        <v>32</v>
      </c>
      <c r="B52" s="74">
        <v>623915</v>
      </c>
      <c r="C52" s="42" t="s">
        <v>80</v>
      </c>
      <c r="D52" s="68" t="s">
        <v>81</v>
      </c>
      <c r="E52" s="52">
        <v>84</v>
      </c>
      <c r="F52" s="41">
        <v>1</v>
      </c>
      <c r="G52" s="43">
        <v>84</v>
      </c>
    </row>
    <row r="53" spans="1:7" ht="37.5" x14ac:dyDescent="0.3">
      <c r="A53" s="41">
        <v>33</v>
      </c>
      <c r="B53" s="74">
        <v>616808</v>
      </c>
      <c r="C53" s="42" t="s">
        <v>82</v>
      </c>
      <c r="D53" s="68" t="s">
        <v>81</v>
      </c>
      <c r="E53" s="52">
        <v>690</v>
      </c>
      <c r="F53" s="41">
        <v>1</v>
      </c>
      <c r="G53" s="43">
        <v>690</v>
      </c>
    </row>
    <row r="54" spans="1:7" ht="56.25" x14ac:dyDescent="0.3">
      <c r="A54" s="41">
        <v>34</v>
      </c>
      <c r="B54" s="74">
        <v>613831</v>
      </c>
      <c r="C54" s="42" t="s">
        <v>83</v>
      </c>
      <c r="D54" s="68" t="s">
        <v>81</v>
      </c>
      <c r="E54" s="52">
        <v>645</v>
      </c>
      <c r="F54" s="41">
        <v>1</v>
      </c>
      <c r="G54" s="43">
        <v>645</v>
      </c>
    </row>
    <row r="55" spans="1:7" ht="337.5" x14ac:dyDescent="0.3">
      <c r="A55" s="41">
        <v>35</v>
      </c>
      <c r="B55" s="74">
        <v>309084</v>
      </c>
      <c r="C55" s="40" t="s">
        <v>84</v>
      </c>
      <c r="D55" s="68" t="s">
        <v>81</v>
      </c>
      <c r="E55" s="52">
        <v>240</v>
      </c>
      <c r="F55" s="41">
        <v>1</v>
      </c>
      <c r="G55" s="43">
        <v>240</v>
      </c>
    </row>
    <row r="56" spans="1:7" x14ac:dyDescent="0.3">
      <c r="A56" s="319" t="s">
        <v>85</v>
      </c>
      <c r="B56" s="319"/>
      <c r="C56" s="319"/>
      <c r="D56" s="319"/>
      <c r="E56" s="319"/>
      <c r="F56" s="319"/>
      <c r="G56" s="274">
        <f>SUM(G52:G55)</f>
        <v>1659</v>
      </c>
    </row>
    <row r="57" spans="1:7" x14ac:dyDescent="0.3">
      <c r="A57" s="319" t="s">
        <v>86</v>
      </c>
      <c r="B57" s="319"/>
      <c r="C57" s="319"/>
      <c r="D57" s="319"/>
      <c r="E57" s="319"/>
      <c r="F57" s="319"/>
      <c r="G57" s="274">
        <f>ROUND(G56*0.8/8/12,2)</f>
        <v>13.83</v>
      </c>
    </row>
    <row r="58" spans="1:7" x14ac:dyDescent="0.3">
      <c r="A58" s="319" t="s">
        <v>87</v>
      </c>
      <c r="B58" s="319"/>
      <c r="C58" s="319"/>
      <c r="D58" s="319"/>
      <c r="E58" s="319"/>
      <c r="F58" s="319"/>
      <c r="G58" s="274">
        <f>ROUND(G56*0.5/100,2)</f>
        <v>8.3000000000000007</v>
      </c>
    </row>
    <row r="59" spans="1:7" x14ac:dyDescent="0.3">
      <c r="A59" s="319" t="s">
        <v>88</v>
      </c>
      <c r="B59" s="319"/>
      <c r="C59" s="319"/>
      <c r="D59" s="319"/>
      <c r="E59" s="319"/>
      <c r="F59" s="319"/>
      <c r="G59" s="274">
        <f>G57+G58</f>
        <v>22.130000000000003</v>
      </c>
    </row>
    <row r="60" spans="1:7" x14ac:dyDescent="0.3">
      <c r="A60" s="319" t="s">
        <v>89</v>
      </c>
      <c r="B60" s="319"/>
      <c r="C60" s="319"/>
      <c r="D60" s="319"/>
      <c r="E60" s="319"/>
      <c r="F60" s="319"/>
      <c r="G60" s="274">
        <f>G59</f>
        <v>22.130000000000003</v>
      </c>
    </row>
    <row r="61" spans="1:7" ht="85.5" customHeight="1" x14ac:dyDescent="0.3">
      <c r="A61" s="320" t="s">
        <v>90</v>
      </c>
      <c r="B61" s="320"/>
      <c r="C61" s="320"/>
      <c r="D61" s="320"/>
      <c r="E61" s="320"/>
      <c r="F61" s="320"/>
      <c r="G61" s="320"/>
    </row>
    <row r="62" spans="1:7" x14ac:dyDescent="0.3">
      <c r="G62" s="37"/>
    </row>
    <row r="63" spans="1:7" x14ac:dyDescent="0.3">
      <c r="G63" s="275">
        <f>SUM(G60,G41,G32,G21)</f>
        <v>5903.9099999999989</v>
      </c>
    </row>
    <row r="64" spans="1:7" x14ac:dyDescent="0.3">
      <c r="A64" s="31"/>
      <c r="C64" s="57"/>
      <c r="E64" s="31"/>
    </row>
    <row r="65" spans="7:7" x14ac:dyDescent="0.3">
      <c r="G65" s="269"/>
    </row>
  </sheetData>
  <autoFilter ref="A3:G3" xr:uid="{00000000-0009-0000-0000-000004000000}"/>
  <mergeCells count="12">
    <mergeCell ref="A2:G2"/>
    <mergeCell ref="A1:G1"/>
    <mergeCell ref="A23:G23"/>
    <mergeCell ref="A34:G34"/>
    <mergeCell ref="A43:G43"/>
    <mergeCell ref="A60:F60"/>
    <mergeCell ref="A61:G61"/>
    <mergeCell ref="A57:F57"/>
    <mergeCell ref="A50:G50"/>
    <mergeCell ref="A58:F58"/>
    <mergeCell ref="A59:F59"/>
    <mergeCell ref="A56:F56"/>
  </mergeCells>
  <pageMargins left="0.25" right="0.25" top="0.75" bottom="0.75" header="0.3" footer="0.3"/>
  <pageSetup paperSize="9" scale="8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BV89"/>
  <sheetViews>
    <sheetView zoomScale="70" zoomScaleNormal="70" zoomScaleSheetLayoutView="89" workbookViewId="0">
      <pane ySplit="3" topLeftCell="A4" activePane="bottomLeft" state="frozen"/>
      <selection activeCell="K8" sqref="K8"/>
      <selection pane="bottomLeft" activeCell="G59" sqref="G59"/>
    </sheetView>
  </sheetViews>
  <sheetFormatPr defaultColWidth="14.42578125" defaultRowHeight="18.75" outlineLevelCol="1" x14ac:dyDescent="0.3"/>
  <cols>
    <col min="1" max="1" width="6.7109375" style="75" customWidth="1"/>
    <col min="2" max="2" width="22.85546875" style="153" customWidth="1"/>
    <col min="3" max="3" width="101.140625" style="75" customWidth="1"/>
    <col min="4" max="4" width="18.140625" style="75" customWidth="1"/>
    <col min="5" max="5" width="15.5703125" style="75" customWidth="1" outlineLevel="1"/>
    <col min="6" max="6" width="19.5703125" style="75" customWidth="1"/>
    <col min="7" max="7" width="18.5703125" style="75" customWidth="1" outlineLevel="1"/>
    <col min="8" max="16384" width="14.42578125" style="75"/>
  </cols>
  <sheetData>
    <row r="1" spans="1:7" x14ac:dyDescent="0.3">
      <c r="A1" s="293" t="s">
        <v>0</v>
      </c>
      <c r="B1" s="293"/>
      <c r="C1" s="293"/>
      <c r="D1" s="293"/>
      <c r="E1" s="293"/>
      <c r="F1" s="293"/>
      <c r="G1" s="293"/>
    </row>
    <row r="2" spans="1:7" x14ac:dyDescent="0.3">
      <c r="A2" s="331" t="s">
        <v>91</v>
      </c>
      <c r="B2" s="331"/>
      <c r="C2" s="331"/>
      <c r="D2" s="331"/>
      <c r="E2" s="331"/>
      <c r="F2" s="331"/>
      <c r="G2" s="331"/>
    </row>
    <row r="3" spans="1:7" ht="37.5" x14ac:dyDescent="0.3">
      <c r="A3" s="76" t="s">
        <v>16</v>
      </c>
      <c r="B3" s="148" t="s">
        <v>17</v>
      </c>
      <c r="C3" s="76" t="s">
        <v>18</v>
      </c>
      <c r="D3" s="76" t="s">
        <v>19</v>
      </c>
      <c r="E3" s="22" t="s">
        <v>20</v>
      </c>
      <c r="F3" s="22" t="s">
        <v>92</v>
      </c>
      <c r="G3" s="22" t="s">
        <v>22</v>
      </c>
    </row>
    <row r="4" spans="1:7" ht="37.5" x14ac:dyDescent="0.3">
      <c r="A4" s="77">
        <v>1</v>
      </c>
      <c r="B4" s="149" t="s">
        <v>93</v>
      </c>
      <c r="C4" s="25" t="s">
        <v>94</v>
      </c>
      <c r="D4" s="79" t="s">
        <v>19</v>
      </c>
      <c r="E4" s="80">
        <v>2</v>
      </c>
      <c r="F4" s="26">
        <v>3</v>
      </c>
      <c r="G4" s="81">
        <f>F4*E4</f>
        <v>6</v>
      </c>
    </row>
    <row r="5" spans="1:7" x14ac:dyDescent="0.3">
      <c r="A5" s="77">
        <v>2</v>
      </c>
      <c r="B5" s="150" t="s">
        <v>95</v>
      </c>
      <c r="C5" s="30" t="s">
        <v>96</v>
      </c>
      <c r="D5" s="79" t="s">
        <v>19</v>
      </c>
      <c r="E5" s="80">
        <v>10</v>
      </c>
      <c r="F5" s="26">
        <v>42.45</v>
      </c>
      <c r="G5" s="81">
        <f t="shared" ref="G5:G24" si="0">F5*E5</f>
        <v>424.5</v>
      </c>
    </row>
    <row r="6" spans="1:7" ht="37.5" x14ac:dyDescent="0.3">
      <c r="A6" s="77">
        <v>3</v>
      </c>
      <c r="B6" s="149">
        <v>480606</v>
      </c>
      <c r="C6" s="30" t="s">
        <v>97</v>
      </c>
      <c r="D6" s="79" t="s">
        <v>19</v>
      </c>
      <c r="E6" s="80">
        <v>15</v>
      </c>
      <c r="F6" s="26">
        <v>33</v>
      </c>
      <c r="G6" s="81">
        <f t="shared" si="0"/>
        <v>495</v>
      </c>
    </row>
    <row r="7" spans="1:7" x14ac:dyDescent="0.3">
      <c r="A7" s="77">
        <v>4</v>
      </c>
      <c r="B7" s="149" t="s">
        <v>98</v>
      </c>
      <c r="C7" s="78" t="s">
        <v>99</v>
      </c>
      <c r="D7" s="79" t="s">
        <v>19</v>
      </c>
      <c r="E7" s="80">
        <v>15</v>
      </c>
      <c r="F7" s="26">
        <v>10.47</v>
      </c>
      <c r="G7" s="81">
        <f t="shared" si="0"/>
        <v>157.05000000000001</v>
      </c>
    </row>
    <row r="8" spans="1:7" ht="37.5" x14ac:dyDescent="0.3">
      <c r="A8" s="77">
        <v>5</v>
      </c>
      <c r="B8" s="149" t="s">
        <v>100</v>
      </c>
      <c r="C8" s="25" t="s">
        <v>101</v>
      </c>
      <c r="D8" s="79" t="s">
        <v>19</v>
      </c>
      <c r="E8" s="80">
        <v>15</v>
      </c>
      <c r="F8" s="26">
        <v>2.69</v>
      </c>
      <c r="G8" s="81">
        <f t="shared" si="0"/>
        <v>40.35</v>
      </c>
    </row>
    <row r="9" spans="1:7" ht="56.25" x14ac:dyDescent="0.3">
      <c r="A9" s="77">
        <v>6</v>
      </c>
      <c r="B9" s="150" t="s">
        <v>102</v>
      </c>
      <c r="C9" s="30" t="s">
        <v>103</v>
      </c>
      <c r="D9" s="79" t="s">
        <v>104</v>
      </c>
      <c r="E9" s="80">
        <v>1</v>
      </c>
      <c r="F9" s="26">
        <v>77.900000000000006</v>
      </c>
      <c r="G9" s="81">
        <f t="shared" si="0"/>
        <v>77.900000000000006</v>
      </c>
    </row>
    <row r="10" spans="1:7" x14ac:dyDescent="0.3">
      <c r="A10" s="77">
        <v>7</v>
      </c>
      <c r="B10" s="149" t="s">
        <v>105</v>
      </c>
      <c r="C10" s="25" t="s">
        <v>106</v>
      </c>
      <c r="D10" s="79" t="s">
        <v>19</v>
      </c>
      <c r="E10" s="80">
        <v>6</v>
      </c>
      <c r="F10" s="26">
        <v>7</v>
      </c>
      <c r="G10" s="81">
        <f t="shared" si="0"/>
        <v>42</v>
      </c>
    </row>
    <row r="11" spans="1:7" x14ac:dyDescent="0.3">
      <c r="A11" s="77">
        <v>8</v>
      </c>
      <c r="B11" s="149" t="s">
        <v>107</v>
      </c>
      <c r="C11" s="78" t="s">
        <v>108</v>
      </c>
      <c r="D11" s="79" t="s">
        <v>19</v>
      </c>
      <c r="E11" s="80">
        <v>6</v>
      </c>
      <c r="F11" s="26">
        <v>6.2</v>
      </c>
      <c r="G11" s="81">
        <f t="shared" si="0"/>
        <v>37.200000000000003</v>
      </c>
    </row>
    <row r="12" spans="1:7" x14ac:dyDescent="0.3">
      <c r="A12" s="77">
        <v>9</v>
      </c>
      <c r="B12" s="149" t="s">
        <v>109</v>
      </c>
      <c r="C12" s="78" t="s">
        <v>110</v>
      </c>
      <c r="D12" s="79" t="s">
        <v>19</v>
      </c>
      <c r="E12" s="80">
        <v>6</v>
      </c>
      <c r="F12" s="26">
        <v>12</v>
      </c>
      <c r="G12" s="81">
        <f t="shared" si="0"/>
        <v>72</v>
      </c>
    </row>
    <row r="13" spans="1:7" x14ac:dyDescent="0.3">
      <c r="A13" s="77">
        <v>10</v>
      </c>
      <c r="B13" s="149" t="s">
        <v>111</v>
      </c>
      <c r="C13" s="78" t="s">
        <v>112</v>
      </c>
      <c r="D13" s="79" t="s">
        <v>19</v>
      </c>
      <c r="E13" s="80">
        <v>6</v>
      </c>
      <c r="F13" s="26">
        <v>42.57</v>
      </c>
      <c r="G13" s="81">
        <f t="shared" si="0"/>
        <v>255.42000000000002</v>
      </c>
    </row>
    <row r="14" spans="1:7" x14ac:dyDescent="0.3">
      <c r="A14" s="77">
        <v>11</v>
      </c>
      <c r="B14" s="149" t="s">
        <v>113</v>
      </c>
      <c r="C14" s="78" t="s">
        <v>114</v>
      </c>
      <c r="D14" s="79" t="s">
        <v>19</v>
      </c>
      <c r="E14" s="80">
        <v>20</v>
      </c>
      <c r="F14" s="26">
        <v>14.8</v>
      </c>
      <c r="G14" s="81">
        <f t="shared" si="0"/>
        <v>296</v>
      </c>
    </row>
    <row r="15" spans="1:7" x14ac:dyDescent="0.3">
      <c r="A15" s="77">
        <v>12</v>
      </c>
      <c r="B15" s="149" t="s">
        <v>115</v>
      </c>
      <c r="C15" s="25" t="s">
        <v>116</v>
      </c>
      <c r="D15" s="79" t="s">
        <v>19</v>
      </c>
      <c r="E15" s="80">
        <v>20</v>
      </c>
      <c r="F15" s="26">
        <v>15</v>
      </c>
      <c r="G15" s="81">
        <f t="shared" si="0"/>
        <v>300</v>
      </c>
    </row>
    <row r="16" spans="1:7" x14ac:dyDescent="0.3">
      <c r="A16" s="77">
        <v>13</v>
      </c>
      <c r="B16" s="149" t="s">
        <v>117</v>
      </c>
      <c r="C16" s="78" t="s">
        <v>118</v>
      </c>
      <c r="D16" s="79" t="s">
        <v>19</v>
      </c>
      <c r="E16" s="80">
        <v>5</v>
      </c>
      <c r="F16" s="26">
        <v>25</v>
      </c>
      <c r="G16" s="81">
        <f t="shared" si="0"/>
        <v>125</v>
      </c>
    </row>
    <row r="17" spans="1:7" x14ac:dyDescent="0.3">
      <c r="A17" s="77">
        <v>14</v>
      </c>
      <c r="B17" s="150" t="s">
        <v>119</v>
      </c>
      <c r="C17" s="30" t="s">
        <v>120</v>
      </c>
      <c r="D17" s="79" t="s">
        <v>121</v>
      </c>
      <c r="E17" s="80">
        <v>12</v>
      </c>
      <c r="F17" s="26">
        <v>28.5</v>
      </c>
      <c r="G17" s="81">
        <f t="shared" si="0"/>
        <v>342</v>
      </c>
    </row>
    <row r="18" spans="1:7" ht="56.25" x14ac:dyDescent="0.3">
      <c r="A18" s="77">
        <v>15</v>
      </c>
      <c r="B18" s="150" t="s">
        <v>122</v>
      </c>
      <c r="C18" s="30" t="s">
        <v>123</v>
      </c>
      <c r="D18" s="79" t="s">
        <v>19</v>
      </c>
      <c r="E18" s="80">
        <v>1</v>
      </c>
      <c r="F18" s="26">
        <v>439.9</v>
      </c>
      <c r="G18" s="81">
        <f t="shared" si="0"/>
        <v>439.9</v>
      </c>
    </row>
    <row r="19" spans="1:7" ht="56.25" x14ac:dyDescent="0.3">
      <c r="A19" s="77">
        <v>16</v>
      </c>
      <c r="B19" s="150" t="s">
        <v>124</v>
      </c>
      <c r="C19" s="30" t="s">
        <v>125</v>
      </c>
      <c r="D19" s="79" t="s">
        <v>19</v>
      </c>
      <c r="E19" s="80">
        <v>2</v>
      </c>
      <c r="F19" s="26">
        <v>135</v>
      </c>
      <c r="G19" s="81">
        <f t="shared" si="0"/>
        <v>270</v>
      </c>
    </row>
    <row r="20" spans="1:7" ht="56.25" x14ac:dyDescent="0.3">
      <c r="A20" s="77">
        <v>17</v>
      </c>
      <c r="B20" s="149" t="s">
        <v>126</v>
      </c>
      <c r="C20" s="30" t="s">
        <v>127</v>
      </c>
      <c r="D20" s="79" t="s">
        <v>19</v>
      </c>
      <c r="E20" s="80">
        <v>2</v>
      </c>
      <c r="F20" s="26">
        <v>173</v>
      </c>
      <c r="G20" s="81">
        <f t="shared" si="0"/>
        <v>346</v>
      </c>
    </row>
    <row r="21" spans="1:7" ht="37.5" x14ac:dyDescent="0.3">
      <c r="A21" s="77">
        <v>18</v>
      </c>
      <c r="B21" s="149" t="s">
        <v>128</v>
      </c>
      <c r="C21" s="25" t="s">
        <v>129</v>
      </c>
      <c r="D21" s="79" t="s">
        <v>19</v>
      </c>
      <c r="E21" s="80">
        <v>2</v>
      </c>
      <c r="F21" s="26">
        <v>8.8800000000000008</v>
      </c>
      <c r="G21" s="81">
        <f t="shared" si="0"/>
        <v>17.760000000000002</v>
      </c>
    </row>
    <row r="22" spans="1:7" x14ac:dyDescent="0.3">
      <c r="A22" s="77">
        <v>19</v>
      </c>
      <c r="B22" s="149" t="s">
        <v>130</v>
      </c>
      <c r="C22" s="78" t="s">
        <v>131</v>
      </c>
      <c r="D22" s="79" t="s">
        <v>19</v>
      </c>
      <c r="E22" s="80">
        <v>2</v>
      </c>
      <c r="F22" s="26">
        <v>9.33</v>
      </c>
      <c r="G22" s="81">
        <f t="shared" si="0"/>
        <v>18.66</v>
      </c>
    </row>
    <row r="23" spans="1:7" x14ac:dyDescent="0.3">
      <c r="A23" s="77">
        <v>20</v>
      </c>
      <c r="B23" s="149" t="s">
        <v>132</v>
      </c>
      <c r="C23" s="30" t="s">
        <v>133</v>
      </c>
      <c r="D23" s="79" t="s">
        <v>19</v>
      </c>
      <c r="E23" s="80">
        <v>2</v>
      </c>
      <c r="F23" s="26">
        <v>138</v>
      </c>
      <c r="G23" s="81">
        <f t="shared" si="0"/>
        <v>276</v>
      </c>
    </row>
    <row r="24" spans="1:7" x14ac:dyDescent="0.3">
      <c r="A24" s="77">
        <v>21</v>
      </c>
      <c r="B24" s="149" t="s">
        <v>134</v>
      </c>
      <c r="C24" s="30" t="s">
        <v>135</v>
      </c>
      <c r="D24" s="79" t="s">
        <v>19</v>
      </c>
      <c r="E24" s="80">
        <v>10</v>
      </c>
      <c r="F24" s="26">
        <v>32.67</v>
      </c>
      <c r="G24" s="81">
        <f t="shared" si="0"/>
        <v>326.70000000000005</v>
      </c>
    </row>
    <row r="25" spans="1:7" x14ac:dyDescent="0.3">
      <c r="A25" s="83"/>
      <c r="B25" s="84"/>
      <c r="C25" s="84"/>
      <c r="D25" s="85"/>
      <c r="E25" s="33"/>
      <c r="F25" s="117" t="s">
        <v>44</v>
      </c>
      <c r="G25" s="117">
        <f>SUM(G4:G24)</f>
        <v>4365.4400000000005</v>
      </c>
    </row>
    <row r="26" spans="1:7" x14ac:dyDescent="0.3">
      <c r="A26" s="88"/>
      <c r="B26" s="151"/>
      <c r="D26" s="88"/>
      <c r="E26" s="88"/>
      <c r="F26" s="88"/>
      <c r="G26" s="87"/>
    </row>
    <row r="27" spans="1:7" x14ac:dyDescent="0.3">
      <c r="A27" s="332" t="s">
        <v>45</v>
      </c>
      <c r="B27" s="332"/>
      <c r="C27" s="332"/>
      <c r="D27" s="332"/>
      <c r="E27" s="332"/>
      <c r="F27" s="332"/>
      <c r="G27" s="332"/>
    </row>
    <row r="28" spans="1:7" ht="37.5" x14ac:dyDescent="0.3">
      <c r="A28" s="76" t="s">
        <v>16</v>
      </c>
      <c r="B28" s="148" t="s">
        <v>17</v>
      </c>
      <c r="C28" s="76" t="s">
        <v>18</v>
      </c>
      <c r="D28" s="76" t="s">
        <v>19</v>
      </c>
      <c r="E28" s="22" t="s">
        <v>20</v>
      </c>
      <c r="F28" s="22" t="s">
        <v>92</v>
      </c>
      <c r="G28" s="22" t="s">
        <v>22</v>
      </c>
    </row>
    <row r="29" spans="1:7" x14ac:dyDescent="0.3">
      <c r="A29" s="77">
        <v>22</v>
      </c>
      <c r="B29" s="150" t="s">
        <v>136</v>
      </c>
      <c r="C29" s="30" t="s">
        <v>137</v>
      </c>
      <c r="D29" s="79" t="s">
        <v>19</v>
      </c>
      <c r="E29" s="80">
        <v>1</v>
      </c>
      <c r="F29" s="26">
        <v>38.560499999999998</v>
      </c>
      <c r="G29" s="81">
        <f>E29*F29</f>
        <v>38.560499999999998</v>
      </c>
    </row>
    <row r="30" spans="1:7" ht="37.5" x14ac:dyDescent="0.3">
      <c r="A30" s="77">
        <v>23</v>
      </c>
      <c r="B30" s="150" t="s">
        <v>138</v>
      </c>
      <c r="C30" s="30" t="s">
        <v>139</v>
      </c>
      <c r="D30" s="79" t="s">
        <v>19</v>
      </c>
      <c r="E30" s="80">
        <v>1</v>
      </c>
      <c r="F30" s="26">
        <v>345</v>
      </c>
      <c r="G30" s="81">
        <f t="shared" ref="G30:G41" si="1">E30*F30</f>
        <v>345</v>
      </c>
    </row>
    <row r="31" spans="1:7" x14ac:dyDescent="0.3">
      <c r="A31" s="77">
        <v>24</v>
      </c>
      <c r="B31" s="150" t="s">
        <v>140</v>
      </c>
      <c r="C31" s="30" t="s">
        <v>141</v>
      </c>
      <c r="D31" s="79" t="s">
        <v>19</v>
      </c>
      <c r="E31" s="80">
        <v>1</v>
      </c>
      <c r="F31" s="26">
        <v>15.2</v>
      </c>
      <c r="G31" s="81">
        <f t="shared" si="1"/>
        <v>15.2</v>
      </c>
    </row>
    <row r="32" spans="1:7" ht="37.5" x14ac:dyDescent="0.3">
      <c r="A32" s="77">
        <v>25</v>
      </c>
      <c r="B32" s="150" t="s">
        <v>142</v>
      </c>
      <c r="C32" s="30" t="s">
        <v>143</v>
      </c>
      <c r="D32" s="79" t="s">
        <v>19</v>
      </c>
      <c r="E32" s="80">
        <v>4</v>
      </c>
      <c r="F32" s="26">
        <v>65</v>
      </c>
      <c r="G32" s="81">
        <f t="shared" si="1"/>
        <v>260</v>
      </c>
    </row>
    <row r="33" spans="1:9" ht="37.5" x14ac:dyDescent="0.3">
      <c r="A33" s="77">
        <v>26</v>
      </c>
      <c r="B33" s="150" t="s">
        <v>144</v>
      </c>
      <c r="C33" s="30" t="s">
        <v>145</v>
      </c>
      <c r="D33" s="79" t="s">
        <v>19</v>
      </c>
      <c r="E33" s="80">
        <v>1</v>
      </c>
      <c r="F33" s="26">
        <v>131</v>
      </c>
      <c r="G33" s="81">
        <f t="shared" si="1"/>
        <v>131</v>
      </c>
    </row>
    <row r="34" spans="1:9" x14ac:dyDescent="0.3">
      <c r="A34" s="77">
        <v>27</v>
      </c>
      <c r="B34" s="150" t="s">
        <v>146</v>
      </c>
      <c r="C34" s="30" t="s">
        <v>147</v>
      </c>
      <c r="D34" s="79" t="s">
        <v>19</v>
      </c>
      <c r="E34" s="80">
        <v>1</v>
      </c>
      <c r="F34" s="26">
        <v>26.85</v>
      </c>
      <c r="G34" s="81">
        <f t="shared" si="1"/>
        <v>26.85</v>
      </c>
    </row>
    <row r="35" spans="1:9" x14ac:dyDescent="0.3">
      <c r="A35" s="77">
        <v>28</v>
      </c>
      <c r="B35" s="150" t="s">
        <v>148</v>
      </c>
      <c r="C35" s="30" t="s">
        <v>149</v>
      </c>
      <c r="D35" s="79" t="s">
        <v>19</v>
      </c>
      <c r="E35" s="80">
        <v>1</v>
      </c>
      <c r="F35" s="26">
        <v>46.515000000000001</v>
      </c>
      <c r="G35" s="81">
        <f t="shared" si="1"/>
        <v>46.515000000000001</v>
      </c>
    </row>
    <row r="36" spans="1:9" x14ac:dyDescent="0.3">
      <c r="A36" s="77">
        <v>29</v>
      </c>
      <c r="B36" s="149" t="s">
        <v>150</v>
      </c>
      <c r="C36" s="30" t="s">
        <v>151</v>
      </c>
      <c r="D36" s="79" t="s">
        <v>19</v>
      </c>
      <c r="E36" s="80">
        <v>2</v>
      </c>
      <c r="F36" s="26">
        <v>1110</v>
      </c>
      <c r="G36" s="81">
        <f t="shared" si="1"/>
        <v>2220</v>
      </c>
    </row>
    <row r="37" spans="1:9" x14ac:dyDescent="0.3">
      <c r="A37" s="77">
        <v>30</v>
      </c>
      <c r="B37" s="149" t="s">
        <v>152</v>
      </c>
      <c r="C37" s="30" t="s">
        <v>153</v>
      </c>
      <c r="D37" s="79" t="s">
        <v>19</v>
      </c>
      <c r="E37" s="80">
        <v>1</v>
      </c>
      <c r="F37" s="26">
        <v>59.76</v>
      </c>
      <c r="G37" s="81">
        <f t="shared" si="1"/>
        <v>59.76</v>
      </c>
    </row>
    <row r="38" spans="1:9" x14ac:dyDescent="0.3">
      <c r="A38" s="77">
        <v>31</v>
      </c>
      <c r="B38" s="149" t="s">
        <v>154</v>
      </c>
      <c r="C38" s="30" t="s">
        <v>155</v>
      </c>
      <c r="D38" s="79" t="s">
        <v>19</v>
      </c>
      <c r="E38" s="80">
        <v>1</v>
      </c>
      <c r="F38" s="26">
        <v>43.99</v>
      </c>
      <c r="G38" s="81">
        <f t="shared" si="1"/>
        <v>43.99</v>
      </c>
    </row>
    <row r="39" spans="1:9" x14ac:dyDescent="0.3">
      <c r="A39" s="77">
        <v>32</v>
      </c>
      <c r="B39" s="152">
        <v>214067</v>
      </c>
      <c r="C39" s="30" t="s">
        <v>156</v>
      </c>
      <c r="D39" s="79" t="s">
        <v>19</v>
      </c>
      <c r="E39" s="80">
        <v>2</v>
      </c>
      <c r="F39" s="26">
        <v>49.9</v>
      </c>
      <c r="G39" s="81">
        <f t="shared" si="1"/>
        <v>99.8</v>
      </c>
    </row>
    <row r="40" spans="1:9" ht="37.5" x14ac:dyDescent="0.3">
      <c r="A40" s="77">
        <v>33</v>
      </c>
      <c r="B40" s="149" t="s">
        <v>157</v>
      </c>
      <c r="C40" s="30" t="s">
        <v>158</v>
      </c>
      <c r="D40" s="79" t="s">
        <v>19</v>
      </c>
      <c r="E40" s="80">
        <v>1</v>
      </c>
      <c r="F40" s="26">
        <v>110</v>
      </c>
      <c r="G40" s="81">
        <f t="shared" si="1"/>
        <v>110</v>
      </c>
    </row>
    <row r="41" spans="1:9" ht="56.25" x14ac:dyDescent="0.3">
      <c r="A41" s="77">
        <v>34</v>
      </c>
      <c r="B41" s="149" t="s">
        <v>159</v>
      </c>
      <c r="C41" s="30" t="s">
        <v>160</v>
      </c>
      <c r="D41" s="79" t="s">
        <v>19</v>
      </c>
      <c r="E41" s="80">
        <v>1</v>
      </c>
      <c r="F41">
        <v>50.46</v>
      </c>
      <c r="G41" s="81">
        <f t="shared" si="1"/>
        <v>50.46</v>
      </c>
    </row>
    <row r="42" spans="1:9" x14ac:dyDescent="0.3">
      <c r="A42" s="83"/>
      <c r="B42" s="84"/>
      <c r="C42" s="32"/>
      <c r="D42" s="85"/>
      <c r="E42" s="33"/>
      <c r="F42" s="117" t="s">
        <v>44</v>
      </c>
      <c r="G42" s="117">
        <f>SUM(G29:G41)</f>
        <v>3447.1355000000003</v>
      </c>
    </row>
    <row r="43" spans="1:9" x14ac:dyDescent="0.3">
      <c r="A43" s="83"/>
      <c r="B43" s="84"/>
      <c r="C43" s="32"/>
      <c r="D43" s="85"/>
      <c r="E43" s="33"/>
      <c r="F43" s="34"/>
      <c r="G43" s="87"/>
    </row>
    <row r="44" spans="1:9" x14ac:dyDescent="0.3">
      <c r="A44" s="333" t="s">
        <v>59</v>
      </c>
      <c r="B44" s="334"/>
      <c r="C44" s="334"/>
      <c r="D44" s="334"/>
      <c r="E44" s="334"/>
      <c r="F44" s="334"/>
      <c r="G44" s="335"/>
    </row>
    <row r="45" spans="1:9" ht="37.5" x14ac:dyDescent="0.3">
      <c r="A45" s="76" t="s">
        <v>16</v>
      </c>
      <c r="B45" s="148" t="s">
        <v>17</v>
      </c>
      <c r="C45" s="76" t="s">
        <v>18</v>
      </c>
      <c r="D45" s="76" t="s">
        <v>19</v>
      </c>
      <c r="E45" s="22" t="s">
        <v>20</v>
      </c>
      <c r="F45" s="22" t="s">
        <v>92</v>
      </c>
      <c r="G45" s="22" t="s">
        <v>22</v>
      </c>
    </row>
    <row r="46" spans="1:9" x14ac:dyDescent="0.3">
      <c r="A46" s="77">
        <v>35</v>
      </c>
      <c r="B46" s="149" t="s">
        <v>161</v>
      </c>
      <c r="C46" s="30" t="s">
        <v>162</v>
      </c>
      <c r="D46" s="79" t="s">
        <v>19</v>
      </c>
      <c r="E46" s="80">
        <v>1</v>
      </c>
      <c r="F46" s="26">
        <v>14.1</v>
      </c>
      <c r="G46" s="81">
        <f>E46*F46</f>
        <v>14.1</v>
      </c>
      <c r="I46" s="247"/>
    </row>
    <row r="47" spans="1:9" x14ac:dyDescent="0.3">
      <c r="A47" s="77">
        <v>36</v>
      </c>
      <c r="B47" s="149" t="s">
        <v>163</v>
      </c>
      <c r="C47" s="30" t="s">
        <v>164</v>
      </c>
      <c r="D47" s="79" t="s">
        <v>62</v>
      </c>
      <c r="E47" s="80">
        <v>4</v>
      </c>
      <c r="F47" s="26">
        <v>15.56</v>
      </c>
      <c r="G47" s="81">
        <f t="shared" ref="G47:G50" si="2">E47*F47</f>
        <v>62.24</v>
      </c>
    </row>
    <row r="48" spans="1:9" ht="37.5" x14ac:dyDescent="0.3">
      <c r="A48" s="77">
        <v>37</v>
      </c>
      <c r="B48" s="150" t="s">
        <v>165</v>
      </c>
      <c r="C48" s="30" t="s">
        <v>166</v>
      </c>
      <c r="D48" s="79" t="s">
        <v>19</v>
      </c>
      <c r="E48" s="80">
        <v>1</v>
      </c>
      <c r="F48" s="26">
        <v>9.49</v>
      </c>
      <c r="G48" s="81">
        <f t="shared" si="2"/>
        <v>9.49</v>
      </c>
    </row>
    <row r="49" spans="1:74" x14ac:dyDescent="0.3">
      <c r="A49" s="77">
        <v>38</v>
      </c>
      <c r="B49" s="149" t="s">
        <v>167</v>
      </c>
      <c r="C49" s="30" t="s">
        <v>168</v>
      </c>
      <c r="D49" s="79" t="s">
        <v>19</v>
      </c>
      <c r="E49" s="80">
        <v>1</v>
      </c>
      <c r="F49" s="26">
        <v>37</v>
      </c>
      <c r="G49" s="81">
        <f t="shared" si="2"/>
        <v>37</v>
      </c>
    </row>
    <row r="50" spans="1:74" x14ac:dyDescent="0.3">
      <c r="A50" s="77">
        <v>39</v>
      </c>
      <c r="B50" s="149" t="s">
        <v>169</v>
      </c>
      <c r="C50" s="30" t="s">
        <v>170</v>
      </c>
      <c r="D50" s="79" t="s">
        <v>19</v>
      </c>
      <c r="E50" s="80">
        <v>12</v>
      </c>
      <c r="F50" s="26">
        <v>100</v>
      </c>
      <c r="G50" s="81">
        <f t="shared" si="2"/>
        <v>1200</v>
      </c>
    </row>
    <row r="51" spans="1:74" x14ac:dyDescent="0.3">
      <c r="F51" s="117" t="s">
        <v>44</v>
      </c>
      <c r="G51" s="117">
        <f>SUM(G46:G50)</f>
        <v>1322.83</v>
      </c>
    </row>
    <row r="52" spans="1:74" x14ac:dyDescent="0.3">
      <c r="A52" s="90"/>
      <c r="B52" s="84"/>
      <c r="C52" s="32"/>
      <c r="D52" s="85"/>
      <c r="E52" s="33"/>
      <c r="F52" s="34"/>
      <c r="G52" s="87"/>
    </row>
    <row r="53" spans="1:74" x14ac:dyDescent="0.3">
      <c r="A53" s="336" t="s">
        <v>71</v>
      </c>
      <c r="B53" s="336"/>
      <c r="C53" s="336"/>
      <c r="D53" s="336"/>
      <c r="E53" s="336"/>
      <c r="F53" s="336"/>
      <c r="G53" s="336"/>
    </row>
    <row r="54" spans="1:74" ht="37.5" x14ac:dyDescent="0.3">
      <c r="A54" s="91" t="s">
        <v>16</v>
      </c>
      <c r="B54" s="154"/>
      <c r="C54" s="92" t="s">
        <v>18</v>
      </c>
      <c r="D54" s="91" t="s">
        <v>19</v>
      </c>
      <c r="E54" s="92" t="s">
        <v>20</v>
      </c>
      <c r="F54" s="92" t="s">
        <v>92</v>
      </c>
      <c r="G54" s="92" t="s">
        <v>22</v>
      </c>
    </row>
    <row r="55" spans="1:74" ht="187.5" x14ac:dyDescent="0.3">
      <c r="A55" s="93">
        <v>40</v>
      </c>
      <c r="B55" s="155">
        <v>621049</v>
      </c>
      <c r="C55" s="94" t="s">
        <v>171</v>
      </c>
      <c r="D55" s="80" t="s">
        <v>19</v>
      </c>
      <c r="E55" s="93">
        <v>2</v>
      </c>
      <c r="F55" s="70">
        <v>66.900000000000006</v>
      </c>
      <c r="G55" s="95">
        <f>E55*F55</f>
        <v>133.80000000000001</v>
      </c>
    </row>
    <row r="56" spans="1:74" ht="37.5" x14ac:dyDescent="0.3">
      <c r="A56" s="93">
        <v>41</v>
      </c>
      <c r="B56" s="155">
        <v>623334</v>
      </c>
      <c r="C56" s="96" t="s">
        <v>172</v>
      </c>
      <c r="D56" s="97" t="s">
        <v>19</v>
      </c>
      <c r="E56" s="93">
        <v>2</v>
      </c>
      <c r="F56" s="70">
        <v>47.9</v>
      </c>
      <c r="G56" s="95">
        <f t="shared" ref="G56:G57" si="3">E56*F56</f>
        <v>95.8</v>
      </c>
    </row>
    <row r="57" spans="1:74" ht="150" x14ac:dyDescent="0.3">
      <c r="A57" s="93">
        <v>42</v>
      </c>
      <c r="B57" s="155">
        <v>313249</v>
      </c>
      <c r="C57" s="35" t="s">
        <v>173</v>
      </c>
      <c r="D57" s="97" t="s">
        <v>19</v>
      </c>
      <c r="E57" s="93">
        <v>2</v>
      </c>
      <c r="F57" s="70">
        <v>95.71</v>
      </c>
      <c r="G57" s="95">
        <f t="shared" si="3"/>
        <v>191.42</v>
      </c>
    </row>
    <row r="58" spans="1:74" ht="37.5" x14ac:dyDescent="0.3">
      <c r="A58" s="89">
        <v>49</v>
      </c>
      <c r="B58" s="89">
        <v>613463</v>
      </c>
      <c r="C58" s="55" t="s">
        <v>74</v>
      </c>
      <c r="D58" s="80" t="s">
        <v>19</v>
      </c>
      <c r="E58" s="89">
        <v>1</v>
      </c>
      <c r="F58" s="70">
        <v>15</v>
      </c>
      <c r="G58" s="95">
        <f>E58*F58</f>
        <v>15</v>
      </c>
    </row>
    <row r="59" spans="1:74" x14ac:dyDescent="0.3">
      <c r="A59" s="88"/>
      <c r="B59" s="151"/>
      <c r="C59" s="21"/>
      <c r="D59" s="88"/>
      <c r="E59" s="88"/>
      <c r="F59" s="117" t="s">
        <v>44</v>
      </c>
      <c r="G59" s="117">
        <f>SUM(G55:G58)</f>
        <v>436.02</v>
      </c>
    </row>
    <row r="60" spans="1:74" ht="56.25" x14ac:dyDescent="0.3">
      <c r="BG60" s="100" t="s">
        <v>75</v>
      </c>
      <c r="BH60" s="100" t="s">
        <v>76</v>
      </c>
      <c r="BI60" s="100" t="s">
        <v>77</v>
      </c>
      <c r="BJ60" s="101" t="s">
        <v>174</v>
      </c>
      <c r="BK60" s="44" t="s">
        <v>175</v>
      </c>
      <c r="BL60" s="100" t="s">
        <v>176</v>
      </c>
      <c r="BM60" s="100" t="s">
        <v>79</v>
      </c>
      <c r="BN60" s="88"/>
      <c r="BO60" s="83" t="s">
        <v>177</v>
      </c>
      <c r="BP60" s="88"/>
      <c r="BQ60" s="88"/>
      <c r="BR60" s="88"/>
      <c r="BS60" s="88"/>
      <c r="BT60" s="88"/>
      <c r="BU60" s="88"/>
      <c r="BV60" s="88"/>
    </row>
    <row r="61" spans="1:74" ht="22.5" customHeight="1" x14ac:dyDescent="0.3">
      <c r="A61" s="327" t="s">
        <v>178</v>
      </c>
      <c r="B61" s="327"/>
      <c r="C61" s="327"/>
      <c r="D61" s="327"/>
      <c r="E61" s="327"/>
      <c r="F61" s="327"/>
      <c r="BG61" s="102">
        <v>1</v>
      </c>
      <c r="BH61" s="40" t="s">
        <v>179</v>
      </c>
      <c r="BI61" s="103" t="s">
        <v>81</v>
      </c>
      <c r="BJ61" s="40" t="s">
        <v>180</v>
      </c>
      <c r="BK61" s="104">
        <v>2231.42</v>
      </c>
      <c r="BL61" s="102">
        <v>1</v>
      </c>
      <c r="BM61" s="105">
        <v>2231.42</v>
      </c>
      <c r="BN61" s="88"/>
      <c r="BO61" s="83" t="s">
        <v>181</v>
      </c>
      <c r="BP61" s="88"/>
      <c r="BQ61" s="88"/>
      <c r="BR61" s="88"/>
      <c r="BS61" s="88"/>
      <c r="BT61" s="88"/>
      <c r="BU61" s="88"/>
      <c r="BV61" s="88"/>
    </row>
    <row r="62" spans="1:74" ht="37.5" x14ac:dyDescent="0.3">
      <c r="A62" s="100" t="s">
        <v>75</v>
      </c>
      <c r="B62" s="100"/>
      <c r="C62" s="100" t="s">
        <v>76</v>
      </c>
      <c r="D62" s="100" t="s">
        <v>77</v>
      </c>
      <c r="E62" s="116" t="s">
        <v>20</v>
      </c>
      <c r="F62" s="100" t="s">
        <v>79</v>
      </c>
      <c r="BG62" s="102"/>
      <c r="BH62" s="40"/>
      <c r="BI62" s="103"/>
      <c r="BJ62" s="40"/>
      <c r="BK62" s="104"/>
      <c r="BL62" s="102"/>
      <c r="BM62" s="105"/>
      <c r="BN62" s="88"/>
      <c r="BO62" s="83"/>
      <c r="BP62" s="88"/>
      <c r="BQ62" s="88"/>
      <c r="BR62" s="88"/>
      <c r="BS62" s="88"/>
      <c r="BT62" s="88"/>
      <c r="BU62" s="88"/>
      <c r="BV62" s="88"/>
    </row>
    <row r="63" spans="1:74" x14ac:dyDescent="0.3">
      <c r="A63" s="102">
        <v>43</v>
      </c>
      <c r="B63" s="156">
        <v>399764</v>
      </c>
      <c r="C63" s="40" t="s">
        <v>179</v>
      </c>
      <c r="D63" s="103" t="s">
        <v>81</v>
      </c>
      <c r="E63" s="104">
        <v>1</v>
      </c>
      <c r="F63" s="271">
        <v>270</v>
      </c>
      <c r="BG63" s="102"/>
      <c r="BH63" s="40"/>
      <c r="BI63" s="103"/>
      <c r="BJ63" s="40"/>
      <c r="BK63" s="104"/>
      <c r="BL63" s="102"/>
      <c r="BM63" s="105"/>
      <c r="BN63" s="88"/>
      <c r="BO63" s="83"/>
      <c r="BP63" s="88"/>
      <c r="BQ63" s="88"/>
      <c r="BR63" s="88"/>
      <c r="BS63" s="88"/>
      <c r="BT63" s="88"/>
      <c r="BU63" s="88"/>
      <c r="BV63" s="88"/>
    </row>
    <row r="64" spans="1:74" x14ac:dyDescent="0.3">
      <c r="A64" s="106">
        <v>44</v>
      </c>
      <c r="B64" s="157">
        <v>481184</v>
      </c>
      <c r="C64" s="42" t="s">
        <v>182</v>
      </c>
      <c r="D64" s="107" t="s">
        <v>81</v>
      </c>
      <c r="E64" s="108">
        <v>1</v>
      </c>
      <c r="F64" s="272">
        <v>3183</v>
      </c>
      <c r="BG64" s="102"/>
      <c r="BH64" s="40"/>
      <c r="BI64" s="103"/>
      <c r="BJ64" s="40"/>
      <c r="BK64" s="104"/>
      <c r="BL64" s="102"/>
      <c r="BM64" s="105"/>
      <c r="BN64" s="88"/>
      <c r="BO64" s="83"/>
      <c r="BP64" s="88"/>
      <c r="BQ64" s="88"/>
      <c r="BR64" s="88"/>
      <c r="BS64" s="88"/>
      <c r="BT64" s="88"/>
      <c r="BU64" s="88"/>
      <c r="BV64" s="88"/>
    </row>
    <row r="65" spans="1:74" x14ac:dyDescent="0.3">
      <c r="A65" s="106">
        <v>45</v>
      </c>
      <c r="B65" s="157">
        <v>449914</v>
      </c>
      <c r="C65" s="42" t="s">
        <v>183</v>
      </c>
      <c r="D65" s="107" t="s">
        <v>81</v>
      </c>
      <c r="E65" s="108">
        <v>1</v>
      </c>
      <c r="F65" s="272">
        <v>1812.42</v>
      </c>
      <c r="BG65" s="102"/>
      <c r="BH65" s="40"/>
      <c r="BI65" s="103"/>
      <c r="BJ65" s="40"/>
      <c r="BK65" s="104"/>
      <c r="BL65" s="102"/>
      <c r="BM65" s="105"/>
      <c r="BN65" s="88"/>
      <c r="BO65" s="83"/>
      <c r="BP65" s="88"/>
      <c r="BQ65" s="88"/>
      <c r="BR65" s="88"/>
      <c r="BS65" s="88"/>
      <c r="BT65" s="88"/>
      <c r="BU65" s="88"/>
      <c r="BV65" s="88"/>
    </row>
    <row r="66" spans="1:74" x14ac:dyDescent="0.3">
      <c r="A66" s="102">
        <v>46</v>
      </c>
      <c r="B66" s="157">
        <v>623468</v>
      </c>
      <c r="C66" s="40" t="s">
        <v>184</v>
      </c>
      <c r="D66" s="107" t="s">
        <v>81</v>
      </c>
      <c r="E66" s="108">
        <v>1</v>
      </c>
      <c r="F66" s="272">
        <v>399</v>
      </c>
      <c r="BG66" s="102"/>
      <c r="BH66" s="40"/>
      <c r="BI66" s="103"/>
      <c r="BJ66" s="40"/>
      <c r="BK66" s="104"/>
      <c r="BL66" s="102"/>
      <c r="BM66" s="105"/>
      <c r="BN66" s="88"/>
      <c r="BO66" s="83"/>
      <c r="BP66" s="88"/>
      <c r="BQ66" s="88"/>
      <c r="BR66" s="88"/>
      <c r="BS66" s="88"/>
      <c r="BT66" s="88"/>
      <c r="BU66" s="88"/>
      <c r="BV66" s="88"/>
    </row>
    <row r="67" spans="1:74" x14ac:dyDescent="0.3">
      <c r="A67" s="106">
        <v>47</v>
      </c>
      <c r="B67" s="157">
        <v>487734</v>
      </c>
      <c r="C67" s="40" t="s">
        <v>185</v>
      </c>
      <c r="D67" s="107" t="s">
        <v>81</v>
      </c>
      <c r="E67" s="108">
        <v>1</v>
      </c>
      <c r="F67" s="272">
        <v>583.69000000000005</v>
      </c>
      <c r="BG67" s="102"/>
      <c r="BH67" s="40"/>
      <c r="BI67" s="103"/>
      <c r="BJ67" s="40"/>
      <c r="BK67" s="104"/>
      <c r="BL67" s="102"/>
      <c r="BM67" s="105"/>
      <c r="BN67" s="88"/>
      <c r="BO67" s="83"/>
      <c r="BP67" s="88"/>
      <c r="BQ67" s="88"/>
      <c r="BR67" s="88"/>
      <c r="BS67" s="88"/>
      <c r="BT67" s="88"/>
      <c r="BU67" s="88"/>
      <c r="BV67" s="88"/>
    </row>
    <row r="68" spans="1:74" x14ac:dyDescent="0.3">
      <c r="A68" s="106">
        <v>48</v>
      </c>
      <c r="B68" s="157">
        <v>338782</v>
      </c>
      <c r="C68" s="40" t="s">
        <v>186</v>
      </c>
      <c r="D68" s="107" t="s">
        <v>81</v>
      </c>
      <c r="E68" s="110">
        <v>1</v>
      </c>
      <c r="F68" s="273">
        <v>598.89</v>
      </c>
      <c r="BG68" s="102"/>
      <c r="BH68" s="40"/>
      <c r="BI68" s="103"/>
      <c r="BJ68" s="40"/>
      <c r="BK68" s="104"/>
      <c r="BL68" s="102"/>
      <c r="BM68" s="105"/>
      <c r="BN68" s="88"/>
      <c r="BO68" s="83"/>
      <c r="BP68" s="88"/>
      <c r="BQ68" s="88"/>
      <c r="BR68" s="88"/>
      <c r="BS68" s="88"/>
      <c r="BT68" s="88"/>
      <c r="BU68" s="88"/>
      <c r="BV68" s="88"/>
    </row>
    <row r="69" spans="1:74" x14ac:dyDescent="0.3">
      <c r="A69" s="323" t="s">
        <v>187</v>
      </c>
      <c r="B69" s="324"/>
      <c r="C69" s="324"/>
      <c r="D69" s="324"/>
      <c r="E69" s="324"/>
      <c r="F69" s="112">
        <f>SUM(F63:F68)</f>
        <v>6847.0000000000009</v>
      </c>
      <c r="BG69" s="102"/>
      <c r="BH69" s="40"/>
      <c r="BI69" s="103"/>
      <c r="BJ69" s="40"/>
      <c r="BK69" s="104"/>
      <c r="BL69" s="102"/>
      <c r="BM69" s="105"/>
      <c r="BN69" s="88"/>
      <c r="BO69" s="83"/>
      <c r="BP69" s="88"/>
      <c r="BQ69" s="88"/>
      <c r="BR69" s="88"/>
      <c r="BS69" s="88"/>
      <c r="BT69" s="88"/>
      <c r="BU69" s="88"/>
      <c r="BV69" s="88"/>
    </row>
    <row r="70" spans="1:74" x14ac:dyDescent="0.3">
      <c r="A70" s="323" t="s">
        <v>188</v>
      </c>
      <c r="B70" s="324"/>
      <c r="C70" s="324"/>
      <c r="D70" s="324"/>
      <c r="E70" s="324"/>
      <c r="F70" s="113">
        <f>ROUND(F69*0.8/8/12,2)</f>
        <v>57.06</v>
      </c>
      <c r="BG70" s="102"/>
      <c r="BH70" s="40"/>
      <c r="BI70" s="103"/>
      <c r="BJ70" s="40"/>
      <c r="BK70" s="104"/>
      <c r="BL70" s="102"/>
      <c r="BM70" s="105"/>
      <c r="BN70" s="88"/>
      <c r="BO70" s="83"/>
      <c r="BP70" s="88"/>
      <c r="BQ70" s="88"/>
      <c r="BR70" s="88"/>
      <c r="BS70" s="88"/>
      <c r="BT70" s="88"/>
      <c r="BU70" s="88"/>
      <c r="BV70" s="88"/>
    </row>
    <row r="71" spans="1:74" x14ac:dyDescent="0.3">
      <c r="A71" s="323" t="s">
        <v>189</v>
      </c>
      <c r="B71" s="324"/>
      <c r="C71" s="324"/>
      <c r="D71" s="324"/>
      <c r="E71" s="324"/>
      <c r="F71" s="113">
        <f>ROUND(F69*0.5/100,2)</f>
        <v>34.24</v>
      </c>
      <c r="BG71" s="102"/>
      <c r="BH71" s="40"/>
      <c r="BI71" s="103"/>
      <c r="BJ71" s="40"/>
      <c r="BK71" s="104"/>
      <c r="BL71" s="102"/>
      <c r="BM71" s="105"/>
      <c r="BN71" s="88"/>
      <c r="BO71" s="83"/>
      <c r="BP71" s="88"/>
      <c r="BQ71" s="88"/>
      <c r="BR71" s="88"/>
      <c r="BS71" s="88"/>
      <c r="BT71" s="88"/>
      <c r="BU71" s="88"/>
      <c r="BV71" s="88"/>
    </row>
    <row r="72" spans="1:74" x14ac:dyDescent="0.3">
      <c r="A72" s="323" t="s">
        <v>190</v>
      </c>
      <c r="B72" s="324"/>
      <c r="C72" s="324"/>
      <c r="D72" s="324"/>
      <c r="E72" s="324"/>
      <c r="F72" s="113">
        <f>F70+F71</f>
        <v>91.300000000000011</v>
      </c>
      <c r="BG72" s="102"/>
      <c r="BH72" s="40"/>
      <c r="BI72" s="103"/>
      <c r="BJ72" s="40"/>
      <c r="BK72" s="104"/>
      <c r="BL72" s="102"/>
      <c r="BM72" s="105"/>
      <c r="BN72" s="88"/>
      <c r="BO72" s="83"/>
      <c r="BP72" s="88"/>
      <c r="BQ72" s="88"/>
      <c r="BR72" s="88"/>
      <c r="BS72" s="88"/>
      <c r="BT72" s="88"/>
      <c r="BU72" s="88"/>
      <c r="BV72" s="88"/>
    </row>
    <row r="73" spans="1:74" x14ac:dyDescent="0.3">
      <c r="A73" s="328" t="s">
        <v>191</v>
      </c>
      <c r="B73" s="329"/>
      <c r="C73" s="329"/>
      <c r="D73" s="329"/>
      <c r="E73" s="329"/>
      <c r="F73" s="115">
        <f>F72</f>
        <v>91.300000000000011</v>
      </c>
      <c r="BG73" s="102"/>
      <c r="BH73" s="40"/>
      <c r="BI73" s="103"/>
      <c r="BJ73" s="40"/>
      <c r="BK73" s="104"/>
      <c r="BL73" s="102"/>
      <c r="BM73" s="105"/>
      <c r="BN73" s="88"/>
      <c r="BO73" s="83"/>
      <c r="BP73" s="88"/>
      <c r="BQ73" s="88"/>
      <c r="BR73" s="88"/>
      <c r="BS73" s="88"/>
      <c r="BT73" s="88"/>
      <c r="BU73" s="88"/>
      <c r="BV73" s="88"/>
    </row>
    <row r="74" spans="1:74" ht="85.5" customHeight="1" x14ac:dyDescent="0.3">
      <c r="A74" s="330" t="s">
        <v>192</v>
      </c>
      <c r="B74" s="330"/>
      <c r="C74" s="330"/>
      <c r="D74" s="330"/>
      <c r="E74" s="330"/>
      <c r="F74" s="330"/>
      <c r="BG74" s="102"/>
      <c r="BH74" s="40"/>
      <c r="BI74" s="103"/>
      <c r="BJ74" s="40"/>
      <c r="BK74" s="104"/>
      <c r="BL74" s="102"/>
      <c r="BM74" s="105"/>
      <c r="BN74" s="88"/>
      <c r="BO74" s="83"/>
      <c r="BP74" s="88"/>
      <c r="BQ74" s="88"/>
      <c r="BR74" s="88"/>
      <c r="BS74" s="88"/>
      <c r="BT74" s="88"/>
      <c r="BU74" s="88"/>
      <c r="BV74" s="88"/>
    </row>
    <row r="75" spans="1:74" x14ac:dyDescent="0.3">
      <c r="BG75" s="102"/>
      <c r="BH75" s="40"/>
      <c r="BI75" s="103"/>
      <c r="BJ75" s="40"/>
      <c r="BK75" s="104"/>
      <c r="BL75" s="102"/>
      <c r="BM75" s="105"/>
      <c r="BN75" s="88"/>
      <c r="BO75" s="83"/>
      <c r="BP75" s="88"/>
      <c r="BQ75" s="88"/>
      <c r="BR75" s="88"/>
      <c r="BS75" s="88"/>
      <c r="BT75" s="88"/>
      <c r="BU75" s="88"/>
      <c r="BV75" s="88"/>
    </row>
    <row r="76" spans="1:74" x14ac:dyDescent="0.3">
      <c r="F76" s="279">
        <f>SUM(F73,G51,G42,G25)</f>
        <v>9226.7055</v>
      </c>
      <c r="G76" s="270"/>
      <c r="BG76" s="102"/>
      <c r="BH76" s="40"/>
      <c r="BI76" s="103"/>
      <c r="BJ76" s="40"/>
      <c r="BK76" s="104"/>
      <c r="BL76" s="102"/>
      <c r="BM76" s="105"/>
      <c r="BN76" s="88"/>
      <c r="BO76" s="83"/>
      <c r="BP76" s="88"/>
      <c r="BQ76" s="88"/>
      <c r="BR76" s="88"/>
      <c r="BS76" s="88"/>
      <c r="BT76" s="88"/>
      <c r="BU76" s="88"/>
      <c r="BV76" s="88"/>
    </row>
    <row r="77" spans="1:74" x14ac:dyDescent="0.3">
      <c r="BG77" s="102"/>
      <c r="BH77" s="40"/>
      <c r="BI77" s="103"/>
      <c r="BJ77" s="40"/>
      <c r="BK77" s="104"/>
      <c r="BL77" s="102"/>
      <c r="BM77" s="105"/>
      <c r="BN77" s="88"/>
      <c r="BO77" s="83"/>
      <c r="BP77" s="88"/>
      <c r="BQ77" s="88"/>
      <c r="BR77" s="88"/>
      <c r="BS77" s="88"/>
      <c r="BT77" s="88"/>
      <c r="BU77" s="88"/>
      <c r="BV77" s="88"/>
    </row>
    <row r="78" spans="1:74" x14ac:dyDescent="0.3">
      <c r="BG78" s="102"/>
      <c r="BH78" s="40"/>
      <c r="BI78" s="103"/>
      <c r="BJ78" s="40"/>
      <c r="BK78" s="104"/>
      <c r="BL78" s="102"/>
      <c r="BM78" s="105"/>
      <c r="BN78" s="88"/>
      <c r="BO78" s="83"/>
      <c r="BP78" s="88"/>
      <c r="BQ78" s="88"/>
      <c r="BR78" s="88"/>
      <c r="BS78" s="88"/>
      <c r="BT78" s="88"/>
      <c r="BU78" s="88"/>
      <c r="BV78" s="88"/>
    </row>
    <row r="79" spans="1:74" ht="93.75" x14ac:dyDescent="0.3">
      <c r="BG79" s="106">
        <v>2</v>
      </c>
      <c r="BH79" s="42" t="s">
        <v>182</v>
      </c>
      <c r="BI79" s="107" t="s">
        <v>81</v>
      </c>
      <c r="BJ79" s="114" t="s">
        <v>180</v>
      </c>
      <c r="BK79" s="108">
        <v>221.59</v>
      </c>
      <c r="BL79" s="106">
        <v>1</v>
      </c>
      <c r="BM79" s="109">
        <v>221.59</v>
      </c>
      <c r="BO79" s="83" t="s">
        <v>193</v>
      </c>
    </row>
    <row r="80" spans="1:74" ht="93.75" x14ac:dyDescent="0.3">
      <c r="BG80" s="106">
        <v>3</v>
      </c>
      <c r="BH80" s="42" t="s">
        <v>183</v>
      </c>
      <c r="BI80" s="107" t="s">
        <v>81</v>
      </c>
      <c r="BJ80" s="114" t="s">
        <v>180</v>
      </c>
      <c r="BK80" s="108">
        <v>750.66</v>
      </c>
      <c r="BL80" s="106">
        <v>1</v>
      </c>
      <c r="BM80" s="109">
        <v>750.66</v>
      </c>
      <c r="BO80" s="83" t="s">
        <v>194</v>
      </c>
    </row>
    <row r="81" spans="59:65" ht="75" x14ac:dyDescent="0.3">
      <c r="BG81" s="106">
        <v>4</v>
      </c>
      <c r="BH81" s="40" t="s">
        <v>184</v>
      </c>
      <c r="BI81" s="107" t="s">
        <v>81</v>
      </c>
      <c r="BJ81" s="114" t="s">
        <v>180</v>
      </c>
      <c r="BK81" s="108"/>
      <c r="BL81" s="106">
        <v>1</v>
      </c>
      <c r="BM81" s="109">
        <v>224.38</v>
      </c>
    </row>
    <row r="82" spans="59:65" ht="75" x14ac:dyDescent="0.3">
      <c r="BG82" s="106"/>
      <c r="BH82" s="40" t="s">
        <v>185</v>
      </c>
      <c r="BI82" s="107" t="s">
        <v>81</v>
      </c>
      <c r="BJ82" s="114" t="s">
        <v>180</v>
      </c>
      <c r="BK82" s="108"/>
      <c r="BL82" s="106">
        <v>1</v>
      </c>
      <c r="BM82" s="109">
        <v>224.38</v>
      </c>
    </row>
    <row r="83" spans="59:65" ht="168.75" x14ac:dyDescent="0.3">
      <c r="BG83" s="106">
        <v>5</v>
      </c>
      <c r="BH83" s="40" t="s">
        <v>186</v>
      </c>
      <c r="BI83" s="107" t="s">
        <v>81</v>
      </c>
      <c r="BJ83" s="114" t="s">
        <v>180</v>
      </c>
      <c r="BK83" s="110"/>
      <c r="BL83" s="106">
        <v>1</v>
      </c>
      <c r="BM83" s="111">
        <v>1693.28</v>
      </c>
    </row>
    <row r="84" spans="59:65" x14ac:dyDescent="0.3">
      <c r="BG84" s="323" t="s">
        <v>187</v>
      </c>
      <c r="BH84" s="324"/>
      <c r="BI84" s="324"/>
      <c r="BJ84" s="324"/>
      <c r="BK84" s="324"/>
      <c r="BL84" s="324"/>
      <c r="BM84" s="112">
        <f>SUM(BM61:BM83)</f>
        <v>5345.71</v>
      </c>
    </row>
    <row r="85" spans="59:65" x14ac:dyDescent="0.3">
      <c r="BG85" s="323" t="s">
        <v>188</v>
      </c>
      <c r="BH85" s="324"/>
      <c r="BI85" s="324"/>
      <c r="BJ85" s="324"/>
      <c r="BK85" s="324"/>
      <c r="BL85" s="324"/>
      <c r="BM85" s="113">
        <f>ROUND(BM84*0.8/8/12,2)</f>
        <v>44.55</v>
      </c>
    </row>
    <row r="86" spans="59:65" x14ac:dyDescent="0.3">
      <c r="BG86" s="323" t="s">
        <v>189</v>
      </c>
      <c r="BH86" s="324"/>
      <c r="BI86" s="324"/>
      <c r="BJ86" s="324"/>
      <c r="BK86" s="324"/>
      <c r="BL86" s="324"/>
      <c r="BM86" s="113">
        <f>ROUND(BM84*0.5/100,2)</f>
        <v>26.73</v>
      </c>
    </row>
    <row r="87" spans="59:65" x14ac:dyDescent="0.3">
      <c r="BG87" s="323" t="s">
        <v>190</v>
      </c>
      <c r="BH87" s="324"/>
      <c r="BI87" s="324"/>
      <c r="BJ87" s="324"/>
      <c r="BK87" s="324"/>
      <c r="BL87" s="324"/>
      <c r="BM87" s="113">
        <f>BM85+BM86</f>
        <v>71.28</v>
      </c>
    </row>
    <row r="88" spans="59:65" x14ac:dyDescent="0.3">
      <c r="BG88" s="323" t="s">
        <v>191</v>
      </c>
      <c r="BH88" s="324"/>
      <c r="BI88" s="324"/>
      <c r="BJ88" s="324"/>
      <c r="BK88" s="324"/>
      <c r="BL88" s="324"/>
      <c r="BM88" s="113">
        <f>BM87</f>
        <v>71.28</v>
      </c>
    </row>
    <row r="89" spans="59:65" x14ac:dyDescent="0.3">
      <c r="BG89" s="325" t="s">
        <v>195</v>
      </c>
      <c r="BH89" s="325"/>
      <c r="BI89" s="325"/>
      <c r="BJ89" s="325"/>
      <c r="BK89" s="325"/>
      <c r="BL89" s="325"/>
      <c r="BM89" s="326"/>
    </row>
  </sheetData>
  <autoFilter ref="A3:G26" xr:uid="{00000000-0009-0000-0000-000005000000}"/>
  <sortState ref="C4:G24">
    <sortCondition ref="C4"/>
  </sortState>
  <mergeCells count="18">
    <mergeCell ref="A2:G2"/>
    <mergeCell ref="A1:G1"/>
    <mergeCell ref="A27:G27"/>
    <mergeCell ref="A44:G44"/>
    <mergeCell ref="A53:G53"/>
    <mergeCell ref="BG88:BL88"/>
    <mergeCell ref="BG89:BM89"/>
    <mergeCell ref="A61:F61"/>
    <mergeCell ref="A69:E69"/>
    <mergeCell ref="A70:E70"/>
    <mergeCell ref="A71:E71"/>
    <mergeCell ref="A72:E72"/>
    <mergeCell ref="A73:E73"/>
    <mergeCell ref="A74:F74"/>
    <mergeCell ref="BG84:BL84"/>
    <mergeCell ref="BG85:BL85"/>
    <mergeCell ref="BG86:BL86"/>
    <mergeCell ref="BG87:BL87"/>
  </mergeCells>
  <pageMargins left="0.25" right="0.25" top="0.75" bottom="0.75" header="0.3" footer="0.3"/>
  <pageSetup paperSize="9" scale="7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G76"/>
  <sheetViews>
    <sheetView zoomScale="70" zoomScaleNormal="70" zoomScaleSheetLayoutView="89" workbookViewId="0">
      <selection activeCell="A2" sqref="A2:G2"/>
    </sheetView>
  </sheetViews>
  <sheetFormatPr defaultColWidth="14.42578125" defaultRowHeight="18.75" outlineLevelCol="1" x14ac:dyDescent="0.3"/>
  <cols>
    <col min="1" max="1" width="5.5703125" style="75" customWidth="1"/>
    <col min="2" max="2" width="19.28515625" style="75" customWidth="1"/>
    <col min="3" max="3" width="77.5703125" style="75" customWidth="1"/>
    <col min="4" max="4" width="15" style="75" customWidth="1"/>
    <col min="5" max="5" width="15.28515625" style="75" customWidth="1"/>
    <col min="6" max="6" width="15.42578125" style="75" customWidth="1" outlineLevel="1"/>
    <col min="7" max="7" width="17.5703125" style="75" customWidth="1" outlineLevel="1"/>
    <col min="8" max="16384" width="14.42578125" style="75"/>
  </cols>
  <sheetData>
    <row r="1" spans="1:7" x14ac:dyDescent="0.3">
      <c r="A1" s="293" t="s">
        <v>0</v>
      </c>
      <c r="B1" s="293"/>
      <c r="C1" s="293"/>
      <c r="D1" s="293"/>
      <c r="E1" s="293"/>
      <c r="F1" s="293"/>
      <c r="G1" s="293"/>
    </row>
    <row r="2" spans="1:7" x14ac:dyDescent="0.3">
      <c r="A2" s="341" t="s">
        <v>263</v>
      </c>
      <c r="B2" s="341"/>
      <c r="C2" s="341"/>
      <c r="D2" s="341"/>
      <c r="E2" s="341"/>
      <c r="F2" s="341"/>
      <c r="G2" s="341"/>
    </row>
    <row r="3" spans="1:7" ht="37.5" x14ac:dyDescent="0.3">
      <c r="A3" s="91" t="s">
        <v>16</v>
      </c>
      <c r="B3" s="91" t="s">
        <v>17</v>
      </c>
      <c r="C3" s="91" t="s">
        <v>18</v>
      </c>
      <c r="D3" s="91" t="s">
        <v>19</v>
      </c>
      <c r="E3" s="92" t="s">
        <v>20</v>
      </c>
      <c r="F3" s="92" t="s">
        <v>264</v>
      </c>
      <c r="G3" s="92" t="s">
        <v>22</v>
      </c>
    </row>
    <row r="4" spans="1:7" ht="72" customHeight="1" x14ac:dyDescent="0.3">
      <c r="A4" s="158">
        <v>1</v>
      </c>
      <c r="B4" s="158" t="s">
        <v>265</v>
      </c>
      <c r="C4" s="159" t="s">
        <v>266</v>
      </c>
      <c r="D4" s="160" t="s">
        <v>19</v>
      </c>
      <c r="E4" s="161">
        <v>12</v>
      </c>
      <c r="F4" s="162">
        <v>32.93</v>
      </c>
      <c r="G4" s="162">
        <f>E4*F4</f>
        <v>395.15999999999997</v>
      </c>
    </row>
    <row r="5" spans="1:7" x14ac:dyDescent="0.3">
      <c r="A5" s="158">
        <v>2</v>
      </c>
      <c r="B5" s="158" t="s">
        <v>267</v>
      </c>
      <c r="C5" s="30" t="s">
        <v>268</v>
      </c>
      <c r="D5" s="80" t="s">
        <v>19</v>
      </c>
      <c r="E5" s="163">
        <v>1</v>
      </c>
      <c r="F5" s="164">
        <v>9.09</v>
      </c>
      <c r="G5" s="162">
        <f t="shared" ref="G5:G20" si="0">E5*F5</f>
        <v>9.09</v>
      </c>
    </row>
    <row r="6" spans="1:7" x14ac:dyDescent="0.3">
      <c r="A6" s="158">
        <v>3</v>
      </c>
      <c r="B6" s="158" t="s">
        <v>26</v>
      </c>
      <c r="C6" s="30" t="s">
        <v>27</v>
      </c>
      <c r="D6" s="80" t="s">
        <v>19</v>
      </c>
      <c r="E6" s="163">
        <v>1</v>
      </c>
      <c r="F6" s="164">
        <v>105.44</v>
      </c>
      <c r="G6" s="162">
        <f t="shared" si="0"/>
        <v>105.44</v>
      </c>
    </row>
    <row r="7" spans="1:7" x14ac:dyDescent="0.3">
      <c r="A7" s="158">
        <v>4</v>
      </c>
      <c r="B7" s="158" t="s">
        <v>269</v>
      </c>
      <c r="C7" s="30" t="s">
        <v>270</v>
      </c>
      <c r="D7" s="80" t="s">
        <v>19</v>
      </c>
      <c r="E7" s="163">
        <v>40</v>
      </c>
      <c r="F7" s="164">
        <v>41.85</v>
      </c>
      <c r="G7" s="162">
        <f t="shared" si="0"/>
        <v>1674</v>
      </c>
    </row>
    <row r="8" spans="1:7" x14ac:dyDescent="0.3">
      <c r="A8" s="158">
        <v>5</v>
      </c>
      <c r="B8" s="158">
        <v>343637</v>
      </c>
      <c r="C8" s="78" t="s">
        <v>271</v>
      </c>
      <c r="D8" s="80" t="s">
        <v>19</v>
      </c>
      <c r="E8" s="163">
        <v>6</v>
      </c>
      <c r="F8" s="164">
        <v>36.790799999999997</v>
      </c>
      <c r="G8" s="162">
        <f t="shared" si="0"/>
        <v>220.7448</v>
      </c>
    </row>
    <row r="9" spans="1:7" x14ac:dyDescent="0.3">
      <c r="A9" s="158">
        <v>6</v>
      </c>
      <c r="B9" s="158" t="s">
        <v>272</v>
      </c>
      <c r="C9" s="30" t="s">
        <v>273</v>
      </c>
      <c r="D9" s="80" t="s">
        <v>19</v>
      </c>
      <c r="E9" s="163">
        <v>6</v>
      </c>
      <c r="F9" s="164">
        <v>23.5</v>
      </c>
      <c r="G9" s="162">
        <f t="shared" si="0"/>
        <v>141</v>
      </c>
    </row>
    <row r="10" spans="1:7" x14ac:dyDescent="0.3">
      <c r="A10" s="158">
        <v>7</v>
      </c>
      <c r="B10" s="158" t="s">
        <v>274</v>
      </c>
      <c r="C10" s="30" t="s">
        <v>275</v>
      </c>
      <c r="D10" s="80" t="s">
        <v>19</v>
      </c>
      <c r="E10" s="163">
        <v>6</v>
      </c>
      <c r="F10" s="164">
        <v>18.899999999999999</v>
      </c>
      <c r="G10" s="162">
        <f t="shared" si="0"/>
        <v>113.39999999999999</v>
      </c>
    </row>
    <row r="11" spans="1:7" x14ac:dyDescent="0.3">
      <c r="A11" s="158">
        <v>8</v>
      </c>
      <c r="B11" s="158" t="s">
        <v>276</v>
      </c>
      <c r="C11" s="30" t="s">
        <v>277</v>
      </c>
      <c r="D11" s="80" t="s">
        <v>19</v>
      </c>
      <c r="E11" s="163">
        <v>6</v>
      </c>
      <c r="F11" s="164">
        <v>28.5</v>
      </c>
      <c r="G11" s="162">
        <f t="shared" si="0"/>
        <v>171</v>
      </c>
    </row>
    <row r="12" spans="1:7" ht="66.75" customHeight="1" x14ac:dyDescent="0.3">
      <c r="A12" s="158">
        <v>9</v>
      </c>
      <c r="B12" s="245" t="s">
        <v>278</v>
      </c>
      <c r="C12" s="30" t="s">
        <v>279</v>
      </c>
      <c r="D12" s="80" t="s">
        <v>19</v>
      </c>
      <c r="E12" s="163">
        <v>4</v>
      </c>
      <c r="F12" s="164">
        <v>209.87</v>
      </c>
      <c r="G12" s="162">
        <f t="shared" si="0"/>
        <v>839.48</v>
      </c>
    </row>
    <row r="13" spans="1:7" x14ac:dyDescent="0.3">
      <c r="A13" s="158">
        <v>10</v>
      </c>
      <c r="B13" s="158" t="s">
        <v>280</v>
      </c>
      <c r="C13" s="30" t="s">
        <v>281</v>
      </c>
      <c r="D13" s="80" t="s">
        <v>19</v>
      </c>
      <c r="E13" s="163">
        <v>6</v>
      </c>
      <c r="F13" s="164">
        <v>26</v>
      </c>
      <c r="G13" s="162">
        <f t="shared" si="0"/>
        <v>156</v>
      </c>
    </row>
    <row r="14" spans="1:7" x14ac:dyDescent="0.3">
      <c r="A14" s="158">
        <v>11</v>
      </c>
      <c r="B14" s="158" t="s">
        <v>282</v>
      </c>
      <c r="C14" s="30" t="s">
        <v>283</v>
      </c>
      <c r="D14" s="80" t="s">
        <v>19</v>
      </c>
      <c r="E14" s="163">
        <v>1</v>
      </c>
      <c r="F14" s="164">
        <v>16</v>
      </c>
      <c r="G14" s="162">
        <f t="shared" si="0"/>
        <v>16</v>
      </c>
    </row>
    <row r="15" spans="1:7" ht="37.5" x14ac:dyDescent="0.3">
      <c r="A15" s="158">
        <v>12</v>
      </c>
      <c r="B15" s="165" t="s">
        <v>284</v>
      </c>
      <c r="C15" s="73" t="s">
        <v>285</v>
      </c>
      <c r="D15" s="97" t="s">
        <v>19</v>
      </c>
      <c r="E15" s="166">
        <v>1</v>
      </c>
      <c r="F15" s="167">
        <v>108</v>
      </c>
      <c r="G15" s="168">
        <f t="shared" si="0"/>
        <v>108</v>
      </c>
    </row>
    <row r="16" spans="1:7" x14ac:dyDescent="0.3">
      <c r="A16" s="158">
        <v>13</v>
      </c>
      <c r="B16" s="77" t="s">
        <v>286</v>
      </c>
      <c r="C16" s="30" t="s">
        <v>287</v>
      </c>
      <c r="D16" s="80" t="s">
        <v>19</v>
      </c>
      <c r="E16" s="89">
        <v>2</v>
      </c>
      <c r="F16" s="81">
        <v>10.1</v>
      </c>
      <c r="G16" s="81">
        <f t="shared" si="0"/>
        <v>20.2</v>
      </c>
    </row>
    <row r="17" spans="1:7" ht="37.5" x14ac:dyDescent="0.3">
      <c r="A17" s="158">
        <v>14</v>
      </c>
      <c r="B17" s="77" t="s">
        <v>288</v>
      </c>
      <c r="C17" s="30" t="s">
        <v>289</v>
      </c>
      <c r="D17" s="80" t="s">
        <v>19</v>
      </c>
      <c r="E17" s="89">
        <v>2</v>
      </c>
      <c r="F17" s="81">
        <v>104.9</v>
      </c>
      <c r="G17" s="81">
        <f t="shared" si="0"/>
        <v>209.8</v>
      </c>
    </row>
    <row r="18" spans="1:7" x14ac:dyDescent="0.3">
      <c r="A18" s="158">
        <v>15</v>
      </c>
      <c r="B18" s="77">
        <v>485974</v>
      </c>
      <c r="C18" s="25" t="s">
        <v>290</v>
      </c>
      <c r="D18" s="80" t="s">
        <v>19</v>
      </c>
      <c r="E18" s="89">
        <v>1</v>
      </c>
      <c r="F18" s="81">
        <v>928</v>
      </c>
      <c r="G18" s="81">
        <f t="shared" si="0"/>
        <v>928</v>
      </c>
    </row>
    <row r="19" spans="1:7" x14ac:dyDescent="0.3">
      <c r="A19" s="158">
        <v>16</v>
      </c>
      <c r="B19" s="77">
        <v>273094</v>
      </c>
      <c r="C19" s="78" t="s">
        <v>291</v>
      </c>
      <c r="D19" s="80" t="s">
        <v>19</v>
      </c>
      <c r="E19" s="89">
        <v>20</v>
      </c>
      <c r="F19" s="81">
        <v>34.79</v>
      </c>
      <c r="G19" s="81">
        <f t="shared" si="0"/>
        <v>695.8</v>
      </c>
    </row>
    <row r="20" spans="1:7" x14ac:dyDescent="0.3">
      <c r="A20" s="158">
        <v>17</v>
      </c>
      <c r="B20" s="77">
        <v>616640</v>
      </c>
      <c r="C20" s="78" t="s">
        <v>292</v>
      </c>
      <c r="D20" s="80" t="s">
        <v>19</v>
      </c>
      <c r="E20" s="89">
        <v>50</v>
      </c>
      <c r="F20" s="95">
        <v>17.899999999999999</v>
      </c>
      <c r="G20" s="95">
        <f t="shared" si="0"/>
        <v>894.99999999999989</v>
      </c>
    </row>
    <row r="21" spans="1:7" x14ac:dyDescent="0.3">
      <c r="A21" s="88"/>
      <c r="B21" s="88"/>
      <c r="C21" s="88"/>
      <c r="D21" s="88"/>
      <c r="E21" s="86"/>
      <c r="F21" s="173" t="s">
        <v>14</v>
      </c>
      <c r="G21" s="147">
        <f>SUM(G4:G20)</f>
        <v>6698.1148000000003</v>
      </c>
    </row>
    <row r="22" spans="1:7" x14ac:dyDescent="0.3">
      <c r="A22" s="88"/>
      <c r="B22" s="88"/>
      <c r="C22" s="88"/>
      <c r="D22" s="88"/>
      <c r="E22" s="86"/>
      <c r="F22" s="86"/>
      <c r="G22" s="87"/>
    </row>
    <row r="23" spans="1:7" x14ac:dyDescent="0.3">
      <c r="A23" s="341" t="s">
        <v>59</v>
      </c>
      <c r="B23" s="341"/>
      <c r="C23" s="341"/>
      <c r="D23" s="341"/>
      <c r="E23" s="341"/>
      <c r="F23" s="341"/>
      <c r="G23" s="341"/>
    </row>
    <row r="24" spans="1:7" ht="37.5" x14ac:dyDescent="0.3">
      <c r="A24" s="76" t="s">
        <v>16</v>
      </c>
      <c r="B24" s="22" t="s">
        <v>17</v>
      </c>
      <c r="C24" s="76" t="s">
        <v>18</v>
      </c>
      <c r="D24" s="76" t="s">
        <v>19</v>
      </c>
      <c r="E24" s="22" t="s">
        <v>20</v>
      </c>
      <c r="F24" s="22" t="s">
        <v>264</v>
      </c>
      <c r="G24" s="22" t="s">
        <v>22</v>
      </c>
    </row>
    <row r="25" spans="1:7" x14ac:dyDescent="0.3">
      <c r="A25" s="89">
        <v>18</v>
      </c>
      <c r="B25" s="176">
        <v>350370</v>
      </c>
      <c r="C25" s="30" t="s">
        <v>293</v>
      </c>
      <c r="D25" s="89" t="s">
        <v>19</v>
      </c>
      <c r="E25" s="89">
        <v>1</v>
      </c>
      <c r="F25" s="169">
        <v>16.53</v>
      </c>
      <c r="G25" s="81">
        <f>E25*F25</f>
        <v>16.53</v>
      </c>
    </row>
    <row r="26" spans="1:7" x14ac:dyDescent="0.3">
      <c r="A26" s="89">
        <v>19</v>
      </c>
      <c r="B26" s="176">
        <v>483485</v>
      </c>
      <c r="C26" s="78" t="s">
        <v>68</v>
      </c>
      <c r="D26" s="89" t="s">
        <v>19</v>
      </c>
      <c r="E26" s="89">
        <v>36</v>
      </c>
      <c r="F26" s="169">
        <v>5.9</v>
      </c>
      <c r="G26" s="81">
        <f t="shared" ref="G26:G32" si="1">E26*F26</f>
        <v>212.4</v>
      </c>
    </row>
    <row r="27" spans="1:7" ht="56.25" x14ac:dyDescent="0.3">
      <c r="A27" s="89">
        <v>20</v>
      </c>
      <c r="B27" s="176">
        <v>618293</v>
      </c>
      <c r="C27" s="30" t="s">
        <v>70</v>
      </c>
      <c r="D27" s="89" t="s">
        <v>19</v>
      </c>
      <c r="E27" s="89">
        <v>2</v>
      </c>
      <c r="F27" s="169">
        <v>8</v>
      </c>
      <c r="G27" s="81">
        <f t="shared" si="1"/>
        <v>16</v>
      </c>
    </row>
    <row r="28" spans="1:7" ht="37.5" x14ac:dyDescent="0.3">
      <c r="A28" s="89">
        <v>21</v>
      </c>
      <c r="B28" s="176">
        <v>606268</v>
      </c>
      <c r="C28" s="170" t="s">
        <v>294</v>
      </c>
      <c r="D28" s="89" t="s">
        <v>19</v>
      </c>
      <c r="E28" s="89">
        <v>2</v>
      </c>
      <c r="F28" s="169">
        <v>29</v>
      </c>
      <c r="G28" s="81">
        <f t="shared" si="1"/>
        <v>58</v>
      </c>
    </row>
    <row r="29" spans="1:7" ht="56.25" x14ac:dyDescent="0.3">
      <c r="A29" s="89">
        <v>22</v>
      </c>
      <c r="B29" s="177" t="s">
        <v>165</v>
      </c>
      <c r="C29" s="25" t="s">
        <v>166</v>
      </c>
      <c r="D29" s="80" t="s">
        <v>19</v>
      </c>
      <c r="E29" s="89">
        <v>4</v>
      </c>
      <c r="F29" s="81">
        <v>9.49</v>
      </c>
      <c r="G29" s="81">
        <f t="shared" si="1"/>
        <v>37.96</v>
      </c>
    </row>
    <row r="30" spans="1:7" x14ac:dyDescent="0.3">
      <c r="A30" s="89">
        <v>23</v>
      </c>
      <c r="B30" s="177" t="s">
        <v>295</v>
      </c>
      <c r="C30" s="25" t="s">
        <v>296</v>
      </c>
      <c r="D30" s="80" t="s">
        <v>19</v>
      </c>
      <c r="E30" s="89">
        <v>2</v>
      </c>
      <c r="F30" s="81">
        <v>15</v>
      </c>
      <c r="G30" s="81">
        <f t="shared" si="1"/>
        <v>30</v>
      </c>
    </row>
    <row r="31" spans="1:7" x14ac:dyDescent="0.3">
      <c r="A31" s="89">
        <v>24</v>
      </c>
      <c r="B31" s="177" t="s">
        <v>297</v>
      </c>
      <c r="C31" s="25" t="s">
        <v>298</v>
      </c>
      <c r="D31" s="80" t="s">
        <v>19</v>
      </c>
      <c r="E31" s="89">
        <v>24</v>
      </c>
      <c r="F31" s="81">
        <v>6.9</v>
      </c>
      <c r="G31" s="81">
        <f t="shared" si="1"/>
        <v>165.60000000000002</v>
      </c>
    </row>
    <row r="32" spans="1:7" ht="75" x14ac:dyDescent="0.3">
      <c r="A32" s="89">
        <v>25</v>
      </c>
      <c r="B32" s="177" t="s">
        <v>299</v>
      </c>
      <c r="C32" s="25" t="s">
        <v>300</v>
      </c>
      <c r="D32" s="80" t="s">
        <v>19</v>
      </c>
      <c r="E32" s="89">
        <v>24</v>
      </c>
      <c r="F32" s="95">
        <v>1.98</v>
      </c>
      <c r="G32" s="95">
        <f t="shared" si="1"/>
        <v>47.519999999999996</v>
      </c>
    </row>
    <row r="33" spans="1:7" x14ac:dyDescent="0.3">
      <c r="F33" s="174" t="s">
        <v>14</v>
      </c>
      <c r="G33" s="175">
        <f>SUM(G25:G32)</f>
        <v>584.01</v>
      </c>
    </row>
    <row r="35" spans="1:7" x14ac:dyDescent="0.3">
      <c r="A35" s="341" t="s">
        <v>301</v>
      </c>
      <c r="B35" s="341"/>
      <c r="C35" s="341"/>
      <c r="D35" s="341"/>
      <c r="E35" s="341"/>
      <c r="F35" s="341"/>
      <c r="G35" s="341"/>
    </row>
    <row r="36" spans="1:7" ht="37.5" x14ac:dyDescent="0.3">
      <c r="A36" s="76" t="s">
        <v>16</v>
      </c>
      <c r="B36" s="22" t="s">
        <v>17</v>
      </c>
      <c r="C36" s="76" t="s">
        <v>18</v>
      </c>
      <c r="D36" s="76" t="s">
        <v>19</v>
      </c>
      <c r="E36" s="22" t="s">
        <v>20</v>
      </c>
      <c r="F36" s="22" t="s">
        <v>264</v>
      </c>
      <c r="G36" s="22" t="s">
        <v>22</v>
      </c>
    </row>
    <row r="37" spans="1:7" x14ac:dyDescent="0.3">
      <c r="A37" s="77">
        <v>26</v>
      </c>
      <c r="B37" s="82" t="s">
        <v>302</v>
      </c>
      <c r="C37" s="30" t="s">
        <v>303</v>
      </c>
      <c r="D37" s="80" t="s">
        <v>19</v>
      </c>
      <c r="E37" s="89">
        <v>1</v>
      </c>
      <c r="F37" s="81">
        <v>30.5</v>
      </c>
      <c r="G37" s="81">
        <f>E37*F37</f>
        <v>30.5</v>
      </c>
    </row>
    <row r="38" spans="1:7" x14ac:dyDescent="0.3">
      <c r="A38" s="77">
        <v>27</v>
      </c>
      <c r="B38" s="82" t="s">
        <v>304</v>
      </c>
      <c r="C38" s="30" t="s">
        <v>305</v>
      </c>
      <c r="D38" s="80" t="s">
        <v>19</v>
      </c>
      <c r="E38" s="89">
        <v>1</v>
      </c>
      <c r="F38" s="81">
        <v>88</v>
      </c>
      <c r="G38" s="81">
        <f t="shared" ref="G38:G51" si="2">E38*F38</f>
        <v>88</v>
      </c>
    </row>
    <row r="39" spans="1:7" x14ac:dyDescent="0.3">
      <c r="A39" s="77">
        <v>28</v>
      </c>
      <c r="B39" s="82" t="s">
        <v>306</v>
      </c>
      <c r="C39" s="171" t="s">
        <v>307</v>
      </c>
      <c r="D39" s="80" t="s">
        <v>19</v>
      </c>
      <c r="E39" s="89">
        <v>1</v>
      </c>
      <c r="F39" s="81">
        <v>94</v>
      </c>
      <c r="G39" s="81">
        <f t="shared" si="2"/>
        <v>94</v>
      </c>
    </row>
    <row r="40" spans="1:7" x14ac:dyDescent="0.3">
      <c r="A40" s="77">
        <v>29</v>
      </c>
      <c r="B40" s="82" t="s">
        <v>308</v>
      </c>
      <c r="C40" s="30" t="s">
        <v>309</v>
      </c>
      <c r="D40" s="80" t="s">
        <v>19</v>
      </c>
      <c r="E40" s="89">
        <v>1</v>
      </c>
      <c r="F40" s="81">
        <v>30.06</v>
      </c>
      <c r="G40" s="81">
        <f t="shared" si="2"/>
        <v>30.06</v>
      </c>
    </row>
    <row r="41" spans="1:7" ht="56.25" x14ac:dyDescent="0.3">
      <c r="A41" s="77">
        <v>30</v>
      </c>
      <c r="B41" s="82" t="s">
        <v>138</v>
      </c>
      <c r="C41" s="30" t="s">
        <v>139</v>
      </c>
      <c r="D41" s="80" t="s">
        <v>19</v>
      </c>
      <c r="E41" s="89">
        <v>1</v>
      </c>
      <c r="F41" s="81">
        <v>250</v>
      </c>
      <c r="G41" s="81">
        <f t="shared" si="2"/>
        <v>250</v>
      </c>
    </row>
    <row r="42" spans="1:7" x14ac:dyDescent="0.3">
      <c r="A42" s="77">
        <v>31</v>
      </c>
      <c r="B42" s="82" t="s">
        <v>310</v>
      </c>
      <c r="C42" s="171" t="s">
        <v>311</v>
      </c>
      <c r="D42" s="80" t="s">
        <v>19</v>
      </c>
      <c r="E42" s="89">
        <v>1</v>
      </c>
      <c r="F42" s="81">
        <v>111.645</v>
      </c>
      <c r="G42" s="81">
        <f t="shared" si="2"/>
        <v>111.645</v>
      </c>
    </row>
    <row r="43" spans="1:7" x14ac:dyDescent="0.3">
      <c r="A43" s="77">
        <v>32</v>
      </c>
      <c r="B43" s="82" t="s">
        <v>312</v>
      </c>
      <c r="C43" s="30" t="s">
        <v>313</v>
      </c>
      <c r="D43" s="80" t="s">
        <v>19</v>
      </c>
      <c r="E43" s="89">
        <v>1</v>
      </c>
      <c r="F43" s="81">
        <v>18.5</v>
      </c>
      <c r="G43" s="81">
        <f t="shared" si="2"/>
        <v>18.5</v>
      </c>
    </row>
    <row r="44" spans="1:7" x14ac:dyDescent="0.3">
      <c r="A44" s="77">
        <v>33</v>
      </c>
      <c r="B44" s="82" t="s">
        <v>314</v>
      </c>
      <c r="C44" s="30" t="s">
        <v>315</v>
      </c>
      <c r="D44" s="80" t="s">
        <v>19</v>
      </c>
      <c r="E44" s="89">
        <v>1</v>
      </c>
      <c r="F44" s="81">
        <v>274.93</v>
      </c>
      <c r="G44" s="81">
        <f t="shared" si="2"/>
        <v>274.93</v>
      </c>
    </row>
    <row r="45" spans="1:7" x14ac:dyDescent="0.3">
      <c r="A45" s="77">
        <v>34</v>
      </c>
      <c r="B45" s="82" t="s">
        <v>316</v>
      </c>
      <c r="C45" s="30" t="s">
        <v>317</v>
      </c>
      <c r="D45" s="80" t="s">
        <v>19</v>
      </c>
      <c r="E45" s="89">
        <v>1</v>
      </c>
      <c r="F45" s="81">
        <v>15</v>
      </c>
      <c r="G45" s="81">
        <f t="shared" si="2"/>
        <v>15</v>
      </c>
    </row>
    <row r="46" spans="1:7" x14ac:dyDescent="0.3">
      <c r="A46" s="77">
        <v>35</v>
      </c>
      <c r="B46" s="82" t="s">
        <v>318</v>
      </c>
      <c r="C46" s="30" t="s">
        <v>319</v>
      </c>
      <c r="D46" s="80" t="s">
        <v>19</v>
      </c>
      <c r="E46" s="89">
        <v>1</v>
      </c>
      <c r="F46" s="81">
        <v>23.03</v>
      </c>
      <c r="G46" s="81">
        <f t="shared" si="2"/>
        <v>23.03</v>
      </c>
    </row>
    <row r="47" spans="1:7" x14ac:dyDescent="0.3">
      <c r="A47" s="77">
        <v>36</v>
      </c>
      <c r="B47" s="82" t="s">
        <v>320</v>
      </c>
      <c r="C47" s="30" t="s">
        <v>321</v>
      </c>
      <c r="D47" s="80" t="s">
        <v>19</v>
      </c>
      <c r="E47" s="89">
        <v>1</v>
      </c>
      <c r="F47" s="81">
        <v>66.900000000000006</v>
      </c>
      <c r="G47" s="81">
        <f t="shared" si="2"/>
        <v>66.900000000000006</v>
      </c>
    </row>
    <row r="48" spans="1:7" x14ac:dyDescent="0.3">
      <c r="A48" s="77">
        <v>37</v>
      </c>
      <c r="B48" s="82" t="s">
        <v>322</v>
      </c>
      <c r="C48" s="30" t="s">
        <v>323</v>
      </c>
      <c r="D48" s="80" t="s">
        <v>19</v>
      </c>
      <c r="E48" s="89">
        <v>1</v>
      </c>
      <c r="F48" s="81">
        <v>66.599999999999994</v>
      </c>
      <c r="G48" s="81">
        <f t="shared" si="2"/>
        <v>66.599999999999994</v>
      </c>
    </row>
    <row r="49" spans="1:7" x14ac:dyDescent="0.3">
      <c r="A49" s="77">
        <v>38</v>
      </c>
      <c r="B49" s="82" t="s">
        <v>324</v>
      </c>
      <c r="C49" s="30" t="s">
        <v>325</v>
      </c>
      <c r="D49" s="80" t="s">
        <v>19</v>
      </c>
      <c r="E49" s="89">
        <v>1</v>
      </c>
      <c r="F49" s="81">
        <v>23.97</v>
      </c>
      <c r="G49" s="81">
        <f t="shared" si="2"/>
        <v>23.97</v>
      </c>
    </row>
    <row r="50" spans="1:7" x14ac:dyDescent="0.3">
      <c r="A50" s="77">
        <v>39</v>
      </c>
      <c r="B50" s="82" t="s">
        <v>326</v>
      </c>
      <c r="C50" s="30" t="s">
        <v>327</v>
      </c>
      <c r="D50" s="80" t="s">
        <v>19</v>
      </c>
      <c r="E50" s="89">
        <v>1</v>
      </c>
      <c r="F50" s="81">
        <v>35</v>
      </c>
      <c r="G50" s="81">
        <f t="shared" si="2"/>
        <v>35</v>
      </c>
    </row>
    <row r="51" spans="1:7" x14ac:dyDescent="0.3">
      <c r="A51" s="77">
        <v>40</v>
      </c>
      <c r="B51" s="82" t="s">
        <v>328</v>
      </c>
      <c r="C51" s="25" t="s">
        <v>329</v>
      </c>
      <c r="D51" s="80" t="s">
        <v>19</v>
      </c>
      <c r="E51" s="89">
        <v>1</v>
      </c>
      <c r="F51" s="95">
        <v>39.9</v>
      </c>
      <c r="G51" s="95">
        <f t="shared" si="2"/>
        <v>39.9</v>
      </c>
    </row>
    <row r="52" spans="1:7" x14ac:dyDescent="0.3">
      <c r="A52" s="83"/>
      <c r="B52" s="83"/>
      <c r="F52" s="174" t="s">
        <v>44</v>
      </c>
      <c r="G52" s="175">
        <f>SUM(G37:G51)</f>
        <v>1168.0350000000001</v>
      </c>
    </row>
    <row r="53" spans="1:7" x14ac:dyDescent="0.3">
      <c r="A53" s="83"/>
      <c r="B53" s="83"/>
    </row>
    <row r="54" spans="1:7" x14ac:dyDescent="0.3">
      <c r="A54" s="309" t="s">
        <v>71</v>
      </c>
      <c r="B54" s="309"/>
      <c r="C54" s="309"/>
      <c r="D54" s="309"/>
      <c r="E54" s="309"/>
      <c r="F54" s="309"/>
      <c r="G54" s="309"/>
    </row>
    <row r="55" spans="1:7" ht="56.25" x14ac:dyDescent="0.3">
      <c r="A55" s="76" t="s">
        <v>16</v>
      </c>
      <c r="B55" s="22" t="s">
        <v>17</v>
      </c>
      <c r="C55" s="22" t="s">
        <v>18</v>
      </c>
      <c r="D55" s="76" t="s">
        <v>19</v>
      </c>
      <c r="E55" s="22" t="s">
        <v>20</v>
      </c>
      <c r="F55" s="22" t="s">
        <v>92</v>
      </c>
      <c r="G55" s="22" t="s">
        <v>22</v>
      </c>
    </row>
    <row r="56" spans="1:7" ht="243.75" x14ac:dyDescent="0.3">
      <c r="A56" s="89">
        <v>41</v>
      </c>
      <c r="B56" s="82" t="s">
        <v>330</v>
      </c>
      <c r="C56" s="172" t="s">
        <v>171</v>
      </c>
      <c r="D56" s="80" t="s">
        <v>19</v>
      </c>
      <c r="E56" s="89">
        <v>2</v>
      </c>
      <c r="F56" s="26">
        <v>65.95</v>
      </c>
      <c r="G56" s="81">
        <f>E56*F56</f>
        <v>131.9</v>
      </c>
    </row>
    <row r="57" spans="1:7" x14ac:dyDescent="0.3">
      <c r="A57" s="89">
        <v>42</v>
      </c>
      <c r="B57" s="82" t="s">
        <v>331</v>
      </c>
      <c r="C57" s="30" t="s">
        <v>332</v>
      </c>
      <c r="D57" s="80" t="s">
        <v>19</v>
      </c>
      <c r="E57" s="89">
        <v>2</v>
      </c>
      <c r="F57" s="26">
        <v>39</v>
      </c>
      <c r="G57" s="81">
        <f t="shared" ref="G57:G58" si="3">E57*F57</f>
        <v>78</v>
      </c>
    </row>
    <row r="58" spans="1:7" ht="187.5" x14ac:dyDescent="0.3">
      <c r="A58" s="93">
        <v>43</v>
      </c>
      <c r="B58" s="253" t="s">
        <v>333</v>
      </c>
      <c r="C58" s="73" t="s">
        <v>173</v>
      </c>
      <c r="D58" s="97" t="s">
        <v>19</v>
      </c>
      <c r="E58" s="93">
        <v>2</v>
      </c>
      <c r="F58" s="70">
        <v>95.44</v>
      </c>
      <c r="G58" s="95">
        <f t="shared" si="3"/>
        <v>190.88</v>
      </c>
    </row>
    <row r="59" spans="1:7" ht="56.25" x14ac:dyDescent="0.3">
      <c r="A59" s="89">
        <v>48</v>
      </c>
      <c r="B59" s="82" t="s">
        <v>334</v>
      </c>
      <c r="C59" s="55" t="s">
        <v>74</v>
      </c>
      <c r="D59" s="80" t="s">
        <v>19</v>
      </c>
      <c r="E59" s="89">
        <v>1</v>
      </c>
      <c r="F59" s="26">
        <v>15</v>
      </c>
      <c r="G59" s="81">
        <f>E59*F59</f>
        <v>15</v>
      </c>
    </row>
    <row r="60" spans="1:7" x14ac:dyDescent="0.3">
      <c r="A60" s="88"/>
      <c r="B60" s="88"/>
      <c r="C60" s="21"/>
      <c r="D60" s="88"/>
      <c r="E60" s="88"/>
      <c r="F60" s="254" t="s">
        <v>44</v>
      </c>
      <c r="G60" s="255">
        <f>SUM(G56:G59)</f>
        <v>415.78</v>
      </c>
    </row>
    <row r="61" spans="1:7" x14ac:dyDescent="0.3">
      <c r="A61" s="88"/>
      <c r="B61" s="88"/>
      <c r="C61" s="31"/>
      <c r="D61" s="88"/>
      <c r="E61" s="88"/>
      <c r="F61" s="86"/>
      <c r="G61" s="87"/>
    </row>
    <row r="62" spans="1:7" x14ac:dyDescent="0.3">
      <c r="A62" s="341" t="s">
        <v>335</v>
      </c>
      <c r="B62" s="341"/>
      <c r="C62" s="341"/>
      <c r="D62" s="341"/>
      <c r="E62" s="341"/>
      <c r="F62" s="341"/>
    </row>
    <row r="63" spans="1:7" ht="37.5" x14ac:dyDescent="0.3">
      <c r="A63" s="50" t="s">
        <v>75</v>
      </c>
      <c r="B63" s="50" t="s">
        <v>17</v>
      </c>
      <c r="C63" s="50" t="s">
        <v>76</v>
      </c>
      <c r="D63" s="50" t="s">
        <v>77</v>
      </c>
      <c r="E63" s="50" t="s">
        <v>336</v>
      </c>
      <c r="F63" s="50" t="s">
        <v>264</v>
      </c>
      <c r="G63" s="50" t="s">
        <v>79</v>
      </c>
    </row>
    <row r="64" spans="1:7" ht="112.5" x14ac:dyDescent="0.3">
      <c r="A64" s="102">
        <v>44</v>
      </c>
      <c r="B64" s="102">
        <v>613831</v>
      </c>
      <c r="C64" s="40" t="s">
        <v>337</v>
      </c>
      <c r="D64" s="103" t="s">
        <v>81</v>
      </c>
      <c r="E64" s="102">
        <v>1</v>
      </c>
      <c r="F64" s="179">
        <v>319.94</v>
      </c>
      <c r="G64" s="179">
        <f>F64*E64</f>
        <v>319.94</v>
      </c>
    </row>
    <row r="65" spans="1:7" ht="56.25" x14ac:dyDescent="0.3">
      <c r="A65" s="106">
        <v>45</v>
      </c>
      <c r="B65" s="106">
        <v>601997</v>
      </c>
      <c r="C65" s="42" t="s">
        <v>338</v>
      </c>
      <c r="D65" s="107" t="s">
        <v>339</v>
      </c>
      <c r="E65" s="106">
        <v>1</v>
      </c>
      <c r="F65" s="109">
        <v>330</v>
      </c>
      <c r="G65" s="179">
        <f t="shared" ref="G65:G67" si="4">F65*E65</f>
        <v>330</v>
      </c>
    </row>
    <row r="66" spans="1:7" ht="131.25" x14ac:dyDescent="0.3">
      <c r="A66" s="106">
        <v>46</v>
      </c>
      <c r="B66" s="106">
        <v>617958</v>
      </c>
      <c r="C66" s="42" t="s">
        <v>340</v>
      </c>
      <c r="D66" s="107" t="s">
        <v>81</v>
      </c>
      <c r="E66" s="106">
        <v>1</v>
      </c>
      <c r="F66" s="109">
        <v>725.47</v>
      </c>
      <c r="G66" s="179">
        <f t="shared" si="4"/>
        <v>725.47</v>
      </c>
    </row>
    <row r="67" spans="1:7" x14ac:dyDescent="0.3">
      <c r="A67" s="106">
        <v>47</v>
      </c>
      <c r="B67" s="106">
        <v>610903</v>
      </c>
      <c r="C67" s="40" t="s">
        <v>341</v>
      </c>
      <c r="D67" s="107" t="s">
        <v>81</v>
      </c>
      <c r="E67" s="106">
        <v>1</v>
      </c>
      <c r="F67" s="109">
        <v>530</v>
      </c>
      <c r="G67" s="179">
        <f t="shared" si="4"/>
        <v>530</v>
      </c>
    </row>
    <row r="68" spans="1:7" ht="18.75" customHeight="1" x14ac:dyDescent="0.3">
      <c r="A68" s="328" t="s">
        <v>85</v>
      </c>
      <c r="B68" s="329"/>
      <c r="C68" s="329"/>
      <c r="D68" s="329"/>
      <c r="E68" s="329"/>
      <c r="F68" s="342"/>
      <c r="G68" s="112">
        <f>SUM(G64:G67)</f>
        <v>1905.41</v>
      </c>
    </row>
    <row r="69" spans="1:7" ht="18.75" customHeight="1" x14ac:dyDescent="0.3">
      <c r="A69" s="340" t="s">
        <v>86</v>
      </c>
      <c r="B69" s="314"/>
      <c r="C69" s="314"/>
      <c r="D69" s="314"/>
      <c r="E69" s="314"/>
      <c r="F69" s="315"/>
      <c r="G69" s="113">
        <f>ROUND(G68*0.8/8/12,2)</f>
        <v>15.88</v>
      </c>
    </row>
    <row r="70" spans="1:7" ht="18.75" customHeight="1" x14ac:dyDescent="0.3">
      <c r="A70" s="340" t="s">
        <v>87</v>
      </c>
      <c r="B70" s="314"/>
      <c r="C70" s="314"/>
      <c r="D70" s="314"/>
      <c r="E70" s="314"/>
      <c r="F70" s="315"/>
      <c r="G70" s="113">
        <f>ROUND(G68*0.5/100,2)</f>
        <v>9.5299999999999994</v>
      </c>
    </row>
    <row r="71" spans="1:7" x14ac:dyDescent="0.3">
      <c r="A71" s="337" t="s">
        <v>88</v>
      </c>
      <c r="B71" s="338"/>
      <c r="C71" s="338"/>
      <c r="D71" s="338"/>
      <c r="E71" s="338"/>
      <c r="F71" s="339"/>
      <c r="G71" s="113">
        <f>G69+G70</f>
        <v>25.41</v>
      </c>
    </row>
    <row r="72" spans="1:7" ht="18.75" customHeight="1" x14ac:dyDescent="0.3">
      <c r="A72" s="340" t="s">
        <v>89</v>
      </c>
      <c r="B72" s="314"/>
      <c r="C72" s="314"/>
      <c r="D72" s="314"/>
      <c r="E72" s="314"/>
      <c r="F72" s="315"/>
      <c r="G72" s="115">
        <f>G71</f>
        <v>25.41</v>
      </c>
    </row>
    <row r="73" spans="1:7" ht="90.75" customHeight="1" x14ac:dyDescent="0.3">
      <c r="A73" s="330" t="s">
        <v>192</v>
      </c>
      <c r="B73" s="330"/>
      <c r="C73" s="330"/>
      <c r="D73" s="330"/>
      <c r="E73" s="330"/>
      <c r="F73" s="330"/>
      <c r="G73" s="330"/>
    </row>
    <row r="76" spans="1:7" x14ac:dyDescent="0.3">
      <c r="G76" s="279">
        <f>SUM(G72,G52,G33,G21)</f>
        <v>8475.5698000000011</v>
      </c>
    </row>
  </sheetData>
  <autoFilter ref="A3:G21" xr:uid="{00000000-0009-0000-0000-000006000000}"/>
  <sortState ref="C4:G20">
    <sortCondition ref="C4"/>
  </sortState>
  <mergeCells count="12">
    <mergeCell ref="A1:G1"/>
    <mergeCell ref="A2:G2"/>
    <mergeCell ref="A54:G54"/>
    <mergeCell ref="A23:G23"/>
    <mergeCell ref="A35:G35"/>
    <mergeCell ref="A71:F71"/>
    <mergeCell ref="A72:F72"/>
    <mergeCell ref="A73:G73"/>
    <mergeCell ref="A62:F62"/>
    <mergeCell ref="A68:F68"/>
    <mergeCell ref="A69:F69"/>
    <mergeCell ref="A70:F70"/>
  </mergeCells>
  <pageMargins left="0.25" right="0.25" top="0.75" bottom="0.75" header="0.3" footer="0.3"/>
  <pageSetup paperSize="9" scale="8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G77"/>
  <sheetViews>
    <sheetView zoomScale="70" zoomScaleNormal="70" workbookViewId="0">
      <selection sqref="A1:G1"/>
    </sheetView>
  </sheetViews>
  <sheetFormatPr defaultColWidth="14.42578125" defaultRowHeight="18.75" outlineLevelCol="1" x14ac:dyDescent="0.3"/>
  <cols>
    <col min="1" max="1" width="9.140625" style="75" customWidth="1"/>
    <col min="2" max="2" width="22.7109375" style="153" customWidth="1"/>
    <col min="3" max="3" width="82.28515625" style="75" customWidth="1"/>
    <col min="4" max="4" width="12.28515625" style="75" customWidth="1"/>
    <col min="5" max="5" width="13.140625" style="151" customWidth="1" outlineLevel="1"/>
    <col min="6" max="6" width="15.28515625" style="75" customWidth="1"/>
    <col min="7" max="7" width="23.28515625" style="75" customWidth="1"/>
    <col min="8" max="16384" width="14.42578125" style="75"/>
  </cols>
  <sheetData>
    <row r="1" spans="1:7" x14ac:dyDescent="0.3">
      <c r="A1" s="293" t="s">
        <v>0</v>
      </c>
      <c r="B1" s="293"/>
      <c r="C1" s="293"/>
      <c r="D1" s="293"/>
      <c r="E1" s="293"/>
      <c r="F1" s="293"/>
      <c r="G1" s="293"/>
    </row>
    <row r="2" spans="1:7" x14ac:dyDescent="0.3">
      <c r="A2" s="309" t="s">
        <v>342</v>
      </c>
      <c r="B2" s="309"/>
      <c r="C2" s="309"/>
      <c r="D2" s="309"/>
      <c r="E2" s="309"/>
      <c r="F2" s="309"/>
      <c r="G2" s="309"/>
    </row>
    <row r="3" spans="1:7" ht="56.25" x14ac:dyDescent="0.3">
      <c r="A3" s="91" t="s">
        <v>16</v>
      </c>
      <c r="B3" s="154" t="s">
        <v>17</v>
      </c>
      <c r="C3" s="91" t="s">
        <v>18</v>
      </c>
      <c r="D3" s="91" t="s">
        <v>19</v>
      </c>
      <c r="E3" s="180" t="s">
        <v>20</v>
      </c>
      <c r="F3" s="92" t="s">
        <v>92</v>
      </c>
      <c r="G3" s="92" t="s">
        <v>343</v>
      </c>
    </row>
    <row r="4" spans="1:7" ht="56.25" x14ac:dyDescent="0.3">
      <c r="A4" s="77">
        <v>1</v>
      </c>
      <c r="B4" s="78">
        <v>608272</v>
      </c>
      <c r="C4" s="181" t="s">
        <v>344</v>
      </c>
      <c r="D4" s="80" t="s">
        <v>345</v>
      </c>
      <c r="E4" s="78">
        <v>24</v>
      </c>
      <c r="F4" s="26">
        <v>62</v>
      </c>
      <c r="G4" s="200">
        <f>E4*F4</f>
        <v>1488</v>
      </c>
    </row>
    <row r="5" spans="1:7" ht="37.5" x14ac:dyDescent="0.3">
      <c r="A5" s="89">
        <v>2</v>
      </c>
      <c r="B5" s="152">
        <v>447883</v>
      </c>
      <c r="C5" s="181" t="s">
        <v>346</v>
      </c>
      <c r="D5" s="80" t="s">
        <v>345</v>
      </c>
      <c r="E5" s="78">
        <v>96</v>
      </c>
      <c r="F5" s="26">
        <v>13.4</v>
      </c>
      <c r="G5" s="200">
        <f t="shared" ref="G5:G43" si="0">E5*F5</f>
        <v>1286.4000000000001</v>
      </c>
    </row>
    <row r="6" spans="1:7" x14ac:dyDescent="0.3">
      <c r="A6" s="89">
        <v>3</v>
      </c>
      <c r="B6" s="152">
        <v>622413</v>
      </c>
      <c r="C6" s="171" t="s">
        <v>347</v>
      </c>
      <c r="D6" s="77" t="s">
        <v>19</v>
      </c>
      <c r="E6" s="78">
        <v>96</v>
      </c>
      <c r="F6" s="77">
        <v>40.380000000000003</v>
      </c>
      <c r="G6" s="200">
        <f t="shared" si="0"/>
        <v>3876.4800000000005</v>
      </c>
    </row>
    <row r="7" spans="1:7" x14ac:dyDescent="0.3">
      <c r="A7" s="77">
        <v>4</v>
      </c>
      <c r="B7" s="152">
        <v>414450</v>
      </c>
      <c r="C7" s="171" t="s">
        <v>348</v>
      </c>
      <c r="D7" s="80" t="s">
        <v>349</v>
      </c>
      <c r="E7" s="78">
        <v>144</v>
      </c>
      <c r="F7" s="26">
        <v>23</v>
      </c>
      <c r="G7" s="200">
        <f t="shared" si="0"/>
        <v>3312</v>
      </c>
    </row>
    <row r="8" spans="1:7" x14ac:dyDescent="0.3">
      <c r="A8" s="89">
        <v>5</v>
      </c>
      <c r="B8" s="152">
        <v>623593</v>
      </c>
      <c r="C8" s="171" t="s">
        <v>350</v>
      </c>
      <c r="D8" s="77" t="s">
        <v>19</v>
      </c>
      <c r="E8" s="78">
        <v>1</v>
      </c>
      <c r="F8" s="77">
        <v>989.45</v>
      </c>
      <c r="G8" s="200">
        <f t="shared" si="0"/>
        <v>989.45</v>
      </c>
    </row>
    <row r="9" spans="1:7" x14ac:dyDescent="0.3">
      <c r="A9" s="89">
        <v>6</v>
      </c>
      <c r="B9" s="152">
        <v>601476</v>
      </c>
      <c r="C9" s="30" t="s">
        <v>351</v>
      </c>
      <c r="D9" s="77" t="s">
        <v>19</v>
      </c>
      <c r="E9" s="78">
        <v>2</v>
      </c>
      <c r="F9" s="77">
        <v>17.690000000000001</v>
      </c>
      <c r="G9" s="200">
        <f t="shared" si="0"/>
        <v>35.380000000000003</v>
      </c>
    </row>
    <row r="10" spans="1:7" x14ac:dyDescent="0.3">
      <c r="A10" s="77">
        <v>7</v>
      </c>
      <c r="B10" s="152">
        <v>602202</v>
      </c>
      <c r="C10" s="171" t="s">
        <v>352</v>
      </c>
      <c r="D10" s="80" t="s">
        <v>19</v>
      </c>
      <c r="E10" s="78">
        <v>2</v>
      </c>
      <c r="F10" s="26">
        <v>83.4</v>
      </c>
      <c r="G10" s="200">
        <f t="shared" si="0"/>
        <v>166.8</v>
      </c>
    </row>
    <row r="11" spans="1:7" x14ac:dyDescent="0.3">
      <c r="A11" s="89">
        <v>8</v>
      </c>
      <c r="B11" s="152">
        <v>407375</v>
      </c>
      <c r="C11" s="171" t="s">
        <v>353</v>
      </c>
      <c r="D11" s="80" t="s">
        <v>19</v>
      </c>
      <c r="E11" s="78">
        <v>1</v>
      </c>
      <c r="F11" s="171">
        <v>58.62</v>
      </c>
      <c r="G11" s="200">
        <f t="shared" si="0"/>
        <v>58.62</v>
      </c>
    </row>
    <row r="12" spans="1:7" x14ac:dyDescent="0.3">
      <c r="A12" s="89">
        <v>9</v>
      </c>
      <c r="B12" s="152">
        <v>481325</v>
      </c>
      <c r="C12" s="171" t="s">
        <v>354</v>
      </c>
      <c r="D12" s="80" t="s">
        <v>19</v>
      </c>
      <c r="E12" s="78">
        <v>1</v>
      </c>
      <c r="F12" s="171">
        <v>59.29</v>
      </c>
      <c r="G12" s="200">
        <f t="shared" si="0"/>
        <v>59.29</v>
      </c>
    </row>
    <row r="13" spans="1:7" x14ac:dyDescent="0.3">
      <c r="A13" s="77">
        <v>10</v>
      </c>
      <c r="B13" s="152">
        <v>618685</v>
      </c>
      <c r="C13" s="171" t="s">
        <v>355</v>
      </c>
      <c r="D13" s="77" t="s">
        <v>19</v>
      </c>
      <c r="E13" s="78">
        <v>9</v>
      </c>
      <c r="F13" s="77">
        <v>65</v>
      </c>
      <c r="G13" s="200">
        <f t="shared" si="0"/>
        <v>585</v>
      </c>
    </row>
    <row r="14" spans="1:7" ht="75" x14ac:dyDescent="0.3">
      <c r="A14" s="89">
        <v>11</v>
      </c>
      <c r="B14" s="152">
        <v>454047</v>
      </c>
      <c r="C14" s="181" t="s">
        <v>356</v>
      </c>
      <c r="D14" s="80" t="s">
        <v>345</v>
      </c>
      <c r="E14" s="78">
        <v>96</v>
      </c>
      <c r="F14" s="26">
        <v>22.02</v>
      </c>
      <c r="G14" s="200">
        <f t="shared" si="0"/>
        <v>2113.92</v>
      </c>
    </row>
    <row r="15" spans="1:7" x14ac:dyDescent="0.3">
      <c r="A15" s="89">
        <v>12</v>
      </c>
      <c r="B15" s="152">
        <v>229971</v>
      </c>
      <c r="C15" s="171" t="s">
        <v>502</v>
      </c>
      <c r="D15" s="80" t="s">
        <v>19</v>
      </c>
      <c r="E15" s="78">
        <v>60</v>
      </c>
      <c r="F15" s="182">
        <v>167</v>
      </c>
      <c r="G15" s="200">
        <f t="shared" si="0"/>
        <v>10020</v>
      </c>
    </row>
    <row r="16" spans="1:7" x14ac:dyDescent="0.3">
      <c r="A16" s="77">
        <v>13</v>
      </c>
      <c r="B16" s="152">
        <v>315756</v>
      </c>
      <c r="C16" s="171" t="s">
        <v>357</v>
      </c>
      <c r="D16" s="80" t="s">
        <v>19</v>
      </c>
      <c r="E16" s="78">
        <v>6</v>
      </c>
      <c r="F16" s="26">
        <v>24.76</v>
      </c>
      <c r="G16" s="200">
        <f t="shared" si="0"/>
        <v>148.56</v>
      </c>
    </row>
    <row r="17" spans="1:7" x14ac:dyDescent="0.3">
      <c r="A17" s="89">
        <v>14</v>
      </c>
      <c r="B17" s="152">
        <v>617961</v>
      </c>
      <c r="C17" s="171" t="s">
        <v>358</v>
      </c>
      <c r="D17" s="80" t="s">
        <v>19</v>
      </c>
      <c r="E17" s="78">
        <v>4</v>
      </c>
      <c r="F17" s="26">
        <v>28.36</v>
      </c>
      <c r="G17" s="200">
        <f t="shared" si="0"/>
        <v>113.44</v>
      </c>
    </row>
    <row r="18" spans="1:7" x14ac:dyDescent="0.3">
      <c r="A18" s="89">
        <v>15</v>
      </c>
      <c r="B18" s="152">
        <v>481092</v>
      </c>
      <c r="C18" s="171" t="s">
        <v>359</v>
      </c>
      <c r="D18" s="80" t="s">
        <v>19</v>
      </c>
      <c r="E18" s="78">
        <v>48</v>
      </c>
      <c r="F18" s="26">
        <v>14</v>
      </c>
      <c r="G18" s="200">
        <f t="shared" si="0"/>
        <v>672</v>
      </c>
    </row>
    <row r="19" spans="1:7" x14ac:dyDescent="0.3">
      <c r="A19" s="77">
        <v>16</v>
      </c>
      <c r="B19" s="152">
        <v>443466</v>
      </c>
      <c r="C19" s="171" t="s">
        <v>360</v>
      </c>
      <c r="D19" s="171" t="s">
        <v>19</v>
      </c>
      <c r="E19" s="78">
        <v>5</v>
      </c>
      <c r="F19" s="171">
        <v>3.57</v>
      </c>
      <c r="G19" s="200">
        <f t="shared" si="0"/>
        <v>17.849999999999998</v>
      </c>
    </row>
    <row r="20" spans="1:7" x14ac:dyDescent="0.3">
      <c r="A20" s="89">
        <v>17</v>
      </c>
      <c r="B20" s="152">
        <v>462385</v>
      </c>
      <c r="C20" s="171" t="s">
        <v>361</v>
      </c>
      <c r="D20" s="77" t="s">
        <v>19</v>
      </c>
      <c r="E20" s="78">
        <v>5</v>
      </c>
      <c r="F20" s="171">
        <v>5</v>
      </c>
      <c r="G20" s="200">
        <f t="shared" si="0"/>
        <v>25</v>
      </c>
    </row>
    <row r="21" spans="1:7" x14ac:dyDescent="0.3">
      <c r="A21" s="89">
        <v>18</v>
      </c>
      <c r="B21" s="152">
        <v>612329</v>
      </c>
      <c r="C21" s="78" t="s">
        <v>362</v>
      </c>
      <c r="D21" s="77" t="s">
        <v>19</v>
      </c>
      <c r="E21" s="78">
        <v>6</v>
      </c>
      <c r="F21" s="77">
        <v>89.99</v>
      </c>
      <c r="G21" s="200">
        <f t="shared" si="0"/>
        <v>539.93999999999994</v>
      </c>
    </row>
    <row r="22" spans="1:7" x14ac:dyDescent="0.3">
      <c r="A22" s="77">
        <v>19</v>
      </c>
      <c r="B22" s="152">
        <v>444549</v>
      </c>
      <c r="C22" s="171" t="s">
        <v>363</v>
      </c>
      <c r="D22" s="77" t="s">
        <v>345</v>
      </c>
      <c r="E22" s="78">
        <v>48</v>
      </c>
      <c r="F22" s="184">
        <v>29.99</v>
      </c>
      <c r="G22" s="200">
        <f t="shared" si="0"/>
        <v>1439.52</v>
      </c>
    </row>
    <row r="23" spans="1:7" x14ac:dyDescent="0.3">
      <c r="A23" s="89">
        <v>20</v>
      </c>
      <c r="B23" s="152">
        <v>624110</v>
      </c>
      <c r="C23" s="171" t="s">
        <v>364</v>
      </c>
      <c r="D23" s="80" t="s">
        <v>19</v>
      </c>
      <c r="E23" s="78">
        <v>2</v>
      </c>
      <c r="F23" s="26">
        <v>279.8</v>
      </c>
      <c r="G23" s="200">
        <f t="shared" si="0"/>
        <v>559.6</v>
      </c>
    </row>
    <row r="24" spans="1:7" x14ac:dyDescent="0.3">
      <c r="A24" s="89">
        <v>21</v>
      </c>
      <c r="B24" s="152">
        <v>612313</v>
      </c>
      <c r="C24" s="171" t="s">
        <v>365</v>
      </c>
      <c r="D24" s="77" t="s">
        <v>19</v>
      </c>
      <c r="E24" s="78">
        <v>3</v>
      </c>
      <c r="F24" s="77">
        <v>107.72</v>
      </c>
      <c r="G24" s="200">
        <f t="shared" si="0"/>
        <v>323.15999999999997</v>
      </c>
    </row>
    <row r="25" spans="1:7" x14ac:dyDescent="0.3">
      <c r="A25" s="77">
        <v>22</v>
      </c>
      <c r="B25" s="152">
        <v>618714</v>
      </c>
      <c r="C25" s="171" t="s">
        <v>366</v>
      </c>
      <c r="D25" s="77" t="s">
        <v>19</v>
      </c>
      <c r="E25" s="78">
        <v>1</v>
      </c>
      <c r="F25" s="77">
        <v>2130.7399999999998</v>
      </c>
      <c r="G25" s="200">
        <f t="shared" si="0"/>
        <v>2130.7399999999998</v>
      </c>
    </row>
    <row r="26" spans="1:7" x14ac:dyDescent="0.3">
      <c r="A26" s="89">
        <v>23</v>
      </c>
      <c r="B26" s="152">
        <v>612328</v>
      </c>
      <c r="C26" s="171" t="s">
        <v>367</v>
      </c>
      <c r="D26" s="77" t="s">
        <v>19</v>
      </c>
      <c r="E26" s="78">
        <v>3</v>
      </c>
      <c r="F26" s="171">
        <v>25</v>
      </c>
      <c r="G26" s="200">
        <f t="shared" si="0"/>
        <v>75</v>
      </c>
    </row>
    <row r="27" spans="1:7" x14ac:dyDescent="0.3">
      <c r="A27" s="89">
        <v>24</v>
      </c>
      <c r="B27" s="152">
        <v>612328</v>
      </c>
      <c r="C27" s="171" t="s">
        <v>368</v>
      </c>
      <c r="D27" s="77" t="s">
        <v>19</v>
      </c>
      <c r="E27" s="78">
        <v>6</v>
      </c>
      <c r="F27" s="171">
        <v>19.7</v>
      </c>
      <c r="G27" s="200">
        <f t="shared" si="0"/>
        <v>118.19999999999999</v>
      </c>
    </row>
    <row r="28" spans="1:7" ht="37.5" x14ac:dyDescent="0.3">
      <c r="A28" s="77">
        <v>25</v>
      </c>
      <c r="B28" s="152">
        <v>622082</v>
      </c>
      <c r="C28" s="186" t="s">
        <v>369</v>
      </c>
      <c r="D28" s="77" t="s">
        <v>19</v>
      </c>
      <c r="E28" s="78">
        <v>12</v>
      </c>
      <c r="F28" s="171">
        <v>1.26</v>
      </c>
      <c r="G28" s="200">
        <f t="shared" si="0"/>
        <v>15.120000000000001</v>
      </c>
    </row>
    <row r="29" spans="1:7" x14ac:dyDescent="0.3">
      <c r="A29" s="89">
        <v>26</v>
      </c>
      <c r="B29" s="152">
        <v>622679</v>
      </c>
      <c r="C29" s="171" t="s">
        <v>370</v>
      </c>
      <c r="D29" s="80" t="s">
        <v>19</v>
      </c>
      <c r="E29" s="78">
        <v>3</v>
      </c>
      <c r="F29" s="26">
        <v>69.900000000000006</v>
      </c>
      <c r="G29" s="200">
        <f t="shared" si="0"/>
        <v>209.70000000000002</v>
      </c>
    </row>
    <row r="30" spans="1:7" x14ac:dyDescent="0.3">
      <c r="A30" s="89">
        <v>27</v>
      </c>
      <c r="B30" s="152">
        <v>603077</v>
      </c>
      <c r="C30" s="171" t="s">
        <v>371</v>
      </c>
      <c r="D30" s="77" t="s">
        <v>19</v>
      </c>
      <c r="E30" s="78">
        <v>5</v>
      </c>
      <c r="F30" s="171">
        <v>104.69</v>
      </c>
      <c r="G30" s="200">
        <f>E30*F30</f>
        <v>523.45000000000005</v>
      </c>
    </row>
    <row r="31" spans="1:7" ht="37.5" x14ac:dyDescent="0.3">
      <c r="A31" s="77">
        <v>28</v>
      </c>
      <c r="B31" s="152">
        <v>615714</v>
      </c>
      <c r="C31" s="186" t="s">
        <v>372</v>
      </c>
      <c r="D31" s="80" t="s">
        <v>19</v>
      </c>
      <c r="E31" s="78">
        <v>12</v>
      </c>
      <c r="F31" s="185">
        <v>26.9</v>
      </c>
      <c r="G31" s="200">
        <f t="shared" si="0"/>
        <v>322.79999999999995</v>
      </c>
    </row>
    <row r="32" spans="1:7" x14ac:dyDescent="0.3">
      <c r="A32" s="89">
        <v>29</v>
      </c>
      <c r="B32" s="152">
        <v>446472</v>
      </c>
      <c r="C32" s="171" t="s">
        <v>373</v>
      </c>
      <c r="D32" s="77" t="s">
        <v>345</v>
      </c>
      <c r="E32" s="78">
        <v>24</v>
      </c>
      <c r="F32" s="77">
        <v>46.9</v>
      </c>
      <c r="G32" s="200">
        <f t="shared" si="0"/>
        <v>1125.5999999999999</v>
      </c>
    </row>
    <row r="33" spans="1:7" x14ac:dyDescent="0.3">
      <c r="A33" s="89">
        <v>30</v>
      </c>
      <c r="B33" s="152">
        <v>611813</v>
      </c>
      <c r="C33" s="171" t="s">
        <v>374</v>
      </c>
      <c r="D33" s="77" t="s">
        <v>19</v>
      </c>
      <c r="E33" s="78">
        <v>2</v>
      </c>
      <c r="F33" s="77">
        <v>67.22</v>
      </c>
      <c r="G33" s="200">
        <f t="shared" si="0"/>
        <v>134.44</v>
      </c>
    </row>
    <row r="34" spans="1:7" x14ac:dyDescent="0.3">
      <c r="A34" s="77">
        <v>31</v>
      </c>
      <c r="B34" s="152">
        <v>612329</v>
      </c>
      <c r="C34" s="30" t="s">
        <v>375</v>
      </c>
      <c r="D34" s="77" t="s">
        <v>19</v>
      </c>
      <c r="E34" s="78">
        <v>1</v>
      </c>
      <c r="F34" s="77">
        <v>246.81200000000001</v>
      </c>
      <c r="G34" s="200">
        <f t="shared" si="0"/>
        <v>246.81200000000001</v>
      </c>
    </row>
    <row r="35" spans="1:7" x14ac:dyDescent="0.3">
      <c r="A35" s="89">
        <v>32</v>
      </c>
      <c r="B35" s="152">
        <v>458137</v>
      </c>
      <c r="C35" s="171" t="s">
        <v>376</v>
      </c>
      <c r="D35" s="77" t="s">
        <v>349</v>
      </c>
      <c r="E35" s="78">
        <v>96</v>
      </c>
      <c r="F35" s="77">
        <v>24.4</v>
      </c>
      <c r="G35" s="200">
        <f t="shared" si="0"/>
        <v>2342.3999999999996</v>
      </c>
    </row>
    <row r="36" spans="1:7" x14ac:dyDescent="0.3">
      <c r="A36" s="89">
        <v>33</v>
      </c>
      <c r="B36" s="152">
        <v>616922</v>
      </c>
      <c r="C36" s="171" t="s">
        <v>377</v>
      </c>
      <c r="D36" s="77" t="s">
        <v>19</v>
      </c>
      <c r="E36" s="78">
        <v>1</v>
      </c>
      <c r="F36" s="171">
        <v>136.12</v>
      </c>
      <c r="G36" s="200">
        <f t="shared" si="0"/>
        <v>136.12</v>
      </c>
    </row>
    <row r="37" spans="1:7" x14ac:dyDescent="0.3">
      <c r="A37" s="77">
        <v>34</v>
      </c>
      <c r="B37" s="152">
        <v>616922</v>
      </c>
      <c r="C37" s="30" t="s">
        <v>378</v>
      </c>
      <c r="D37" s="77" t="s">
        <v>19</v>
      </c>
      <c r="E37" s="78">
        <v>1</v>
      </c>
      <c r="F37" s="77">
        <v>51.21</v>
      </c>
      <c r="G37" s="200">
        <f t="shared" si="0"/>
        <v>51.21</v>
      </c>
    </row>
    <row r="38" spans="1:7" x14ac:dyDescent="0.3">
      <c r="A38" s="89">
        <v>35</v>
      </c>
      <c r="B38" s="152">
        <v>616922</v>
      </c>
      <c r="C38" s="78" t="s">
        <v>379</v>
      </c>
      <c r="D38" s="77" t="s">
        <v>19</v>
      </c>
      <c r="E38" s="78">
        <v>3</v>
      </c>
      <c r="F38" s="77">
        <v>62</v>
      </c>
      <c r="G38" s="200">
        <f t="shared" si="0"/>
        <v>186</v>
      </c>
    </row>
    <row r="39" spans="1:7" ht="56.25" x14ac:dyDescent="0.3">
      <c r="A39" s="89">
        <v>36</v>
      </c>
      <c r="B39" s="152">
        <v>455482</v>
      </c>
      <c r="C39" s="186" t="s">
        <v>380</v>
      </c>
      <c r="D39" s="77" t="s">
        <v>19</v>
      </c>
      <c r="E39" s="78">
        <v>3</v>
      </c>
      <c r="F39" s="171">
        <v>138</v>
      </c>
      <c r="G39" s="200">
        <f t="shared" si="0"/>
        <v>414</v>
      </c>
    </row>
    <row r="40" spans="1:7" x14ac:dyDescent="0.3">
      <c r="A40" s="77">
        <v>37</v>
      </c>
      <c r="B40" s="152">
        <v>616548</v>
      </c>
      <c r="C40" s="171" t="s">
        <v>381</v>
      </c>
      <c r="D40" s="77" t="s">
        <v>19</v>
      </c>
      <c r="E40" s="78">
        <v>4</v>
      </c>
      <c r="F40" s="171">
        <v>31.9</v>
      </c>
      <c r="G40" s="200">
        <f t="shared" si="0"/>
        <v>127.6</v>
      </c>
    </row>
    <row r="41" spans="1:7" x14ac:dyDescent="0.3">
      <c r="A41" s="89">
        <v>38</v>
      </c>
      <c r="B41" s="152">
        <v>611742</v>
      </c>
      <c r="C41" s="171" t="s">
        <v>382</v>
      </c>
      <c r="D41" s="77" t="s">
        <v>19</v>
      </c>
      <c r="E41" s="78">
        <v>1</v>
      </c>
      <c r="F41" s="77">
        <v>344.97</v>
      </c>
      <c r="G41" s="200">
        <f t="shared" si="0"/>
        <v>344.97</v>
      </c>
    </row>
    <row r="42" spans="1:7" x14ac:dyDescent="0.3">
      <c r="A42" s="89">
        <v>39</v>
      </c>
      <c r="B42" s="225">
        <v>229971</v>
      </c>
      <c r="C42" s="183" t="s">
        <v>383</v>
      </c>
      <c r="D42" s="77" t="s">
        <v>19</v>
      </c>
      <c r="E42" s="152">
        <v>24</v>
      </c>
      <c r="F42" s="183">
        <v>18.03</v>
      </c>
      <c r="G42" s="200">
        <f t="shared" si="0"/>
        <v>432.72</v>
      </c>
    </row>
    <row r="43" spans="1:7" x14ac:dyDescent="0.3">
      <c r="A43" s="77">
        <v>40</v>
      </c>
      <c r="B43" s="225">
        <v>618454</v>
      </c>
      <c r="C43" s="183" t="s">
        <v>384</v>
      </c>
      <c r="D43" s="77" t="s">
        <v>19</v>
      </c>
      <c r="E43" s="152">
        <v>2</v>
      </c>
      <c r="F43" s="187">
        <v>379.9</v>
      </c>
      <c r="G43" s="200">
        <f t="shared" si="0"/>
        <v>759.8</v>
      </c>
    </row>
    <row r="44" spans="1:7" x14ac:dyDescent="0.3">
      <c r="A44" s="83"/>
      <c r="F44" s="174" t="s">
        <v>44</v>
      </c>
      <c r="G44" s="203">
        <f>SUM(G4:G43)</f>
        <v>37527.092000000004</v>
      </c>
    </row>
    <row r="46" spans="1:7" x14ac:dyDescent="0.3">
      <c r="A46" s="309" t="s">
        <v>59</v>
      </c>
      <c r="B46" s="309"/>
      <c r="C46" s="309"/>
      <c r="D46" s="309"/>
      <c r="E46" s="309"/>
      <c r="F46" s="309"/>
      <c r="G46" s="309"/>
    </row>
    <row r="47" spans="1:7" ht="56.25" x14ac:dyDescent="0.3">
      <c r="A47" s="91" t="s">
        <v>16</v>
      </c>
      <c r="B47" s="154" t="s">
        <v>17</v>
      </c>
      <c r="C47" s="91" t="s">
        <v>18</v>
      </c>
      <c r="D47" s="91" t="s">
        <v>19</v>
      </c>
      <c r="E47" s="180" t="s">
        <v>20</v>
      </c>
      <c r="F47" s="92" t="s">
        <v>92</v>
      </c>
      <c r="G47" s="188" t="s">
        <v>343</v>
      </c>
    </row>
    <row r="48" spans="1:7" ht="56.25" x14ac:dyDescent="0.3">
      <c r="A48" s="77">
        <v>41</v>
      </c>
      <c r="B48" s="78">
        <v>618293</v>
      </c>
      <c r="C48" s="25" t="s">
        <v>166</v>
      </c>
      <c r="D48" s="80" t="s">
        <v>19</v>
      </c>
      <c r="E48" s="152">
        <v>4</v>
      </c>
      <c r="F48" s="189">
        <v>9.49</v>
      </c>
      <c r="G48" s="201">
        <f>E48*F48</f>
        <v>37.96</v>
      </c>
    </row>
    <row r="49" spans="1:7" x14ac:dyDescent="0.3">
      <c r="A49" s="77">
        <v>42</v>
      </c>
      <c r="B49" s="78">
        <v>624171</v>
      </c>
      <c r="C49" s="30" t="s">
        <v>170</v>
      </c>
      <c r="D49" s="79" t="s">
        <v>19</v>
      </c>
      <c r="E49" s="152">
        <v>12</v>
      </c>
      <c r="F49" s="45">
        <v>104.69</v>
      </c>
      <c r="G49" s="201">
        <f t="shared" ref="G49:G53" si="1">E49*F49</f>
        <v>1256.28</v>
      </c>
    </row>
    <row r="50" spans="1:7" x14ac:dyDescent="0.3">
      <c r="A50" s="77">
        <v>43</v>
      </c>
      <c r="B50" s="149" t="s">
        <v>167</v>
      </c>
      <c r="C50" s="30" t="s">
        <v>385</v>
      </c>
      <c r="D50" s="79" t="s">
        <v>19</v>
      </c>
      <c r="E50" s="152">
        <v>1</v>
      </c>
      <c r="F50" s="45">
        <v>35</v>
      </c>
      <c r="G50" s="201">
        <f t="shared" si="1"/>
        <v>35</v>
      </c>
    </row>
    <row r="51" spans="1:7" ht="37.5" x14ac:dyDescent="0.3">
      <c r="A51" s="77">
        <v>44</v>
      </c>
      <c r="B51" s="226">
        <v>606268</v>
      </c>
      <c r="C51" s="190" t="s">
        <v>294</v>
      </c>
      <c r="D51" s="191" t="s">
        <v>19</v>
      </c>
      <c r="E51" s="152">
        <v>1</v>
      </c>
      <c r="F51" s="192">
        <v>40.950000000000003</v>
      </c>
      <c r="G51" s="201">
        <f t="shared" si="1"/>
        <v>40.950000000000003</v>
      </c>
    </row>
    <row r="52" spans="1:7" ht="37.5" x14ac:dyDescent="0.3">
      <c r="A52" s="77">
        <v>45</v>
      </c>
      <c r="B52" s="227">
        <v>357962</v>
      </c>
      <c r="C52" s="142" t="s">
        <v>386</v>
      </c>
      <c r="D52" s="194" t="s">
        <v>19</v>
      </c>
      <c r="E52" s="152">
        <v>12</v>
      </c>
      <c r="F52" s="192">
        <v>26.4</v>
      </c>
      <c r="G52" s="201">
        <f t="shared" si="1"/>
        <v>316.79999999999995</v>
      </c>
    </row>
    <row r="53" spans="1:7" x14ac:dyDescent="0.3">
      <c r="A53" s="77">
        <v>46</v>
      </c>
      <c r="B53" s="227">
        <v>614884</v>
      </c>
      <c r="C53" s="193" t="s">
        <v>387</v>
      </c>
      <c r="D53" s="194" t="s">
        <v>19</v>
      </c>
      <c r="E53" s="152">
        <v>6</v>
      </c>
      <c r="F53" s="195">
        <v>4.42</v>
      </c>
      <c r="G53" s="201">
        <f t="shared" si="1"/>
        <v>26.52</v>
      </c>
    </row>
    <row r="54" spans="1:7" x14ac:dyDescent="0.3">
      <c r="A54" s="178"/>
      <c r="C54" s="178"/>
      <c r="D54" s="178"/>
      <c r="F54" s="174" t="s">
        <v>44</v>
      </c>
      <c r="G54" s="202">
        <f>SUM(G48:G53)</f>
        <v>1713.51</v>
      </c>
    </row>
    <row r="56" spans="1:7" x14ac:dyDescent="0.3">
      <c r="A56" s="309" t="s">
        <v>388</v>
      </c>
      <c r="B56" s="309"/>
      <c r="C56" s="309"/>
      <c r="D56" s="309"/>
      <c r="E56" s="309"/>
      <c r="F56" s="309"/>
      <c r="G56" s="309"/>
    </row>
    <row r="57" spans="1:7" ht="56.25" x14ac:dyDescent="0.3">
      <c r="A57" s="91" t="s">
        <v>16</v>
      </c>
      <c r="B57" s="154" t="s">
        <v>17</v>
      </c>
      <c r="C57" s="91" t="s">
        <v>18</v>
      </c>
      <c r="D57" s="91" t="s">
        <v>19</v>
      </c>
      <c r="E57" s="180" t="s">
        <v>20</v>
      </c>
      <c r="F57" s="92" t="s">
        <v>92</v>
      </c>
      <c r="G57" s="188" t="s">
        <v>343</v>
      </c>
    </row>
    <row r="58" spans="1:7" x14ac:dyDescent="0.3">
      <c r="A58" s="89">
        <v>47</v>
      </c>
      <c r="B58" s="152">
        <v>602202</v>
      </c>
      <c r="C58" s="171" t="s">
        <v>389</v>
      </c>
      <c r="D58" s="77" t="s">
        <v>19</v>
      </c>
      <c r="E58" s="78">
        <v>2</v>
      </c>
      <c r="F58" s="196">
        <v>145</v>
      </c>
      <c r="G58" s="201">
        <f>E58*F58</f>
        <v>290</v>
      </c>
    </row>
    <row r="59" spans="1:7" x14ac:dyDescent="0.3">
      <c r="A59" s="89">
        <v>48</v>
      </c>
      <c r="B59" s="152">
        <v>621603</v>
      </c>
      <c r="C59" s="171" t="s">
        <v>390</v>
      </c>
      <c r="D59" s="80" t="s">
        <v>19</v>
      </c>
      <c r="E59" s="78">
        <v>4</v>
      </c>
      <c r="F59" s="45">
        <v>33.880000000000003</v>
      </c>
      <c r="G59" s="201">
        <f t="shared" ref="G59:G65" si="2">E59*F59</f>
        <v>135.52000000000001</v>
      </c>
    </row>
    <row r="60" spans="1:7" x14ac:dyDescent="0.3">
      <c r="A60" s="89">
        <v>49</v>
      </c>
      <c r="B60" s="152">
        <v>484666</v>
      </c>
      <c r="C60" s="171" t="s">
        <v>391</v>
      </c>
      <c r="D60" s="80" t="s">
        <v>19</v>
      </c>
      <c r="E60" s="78">
        <v>6</v>
      </c>
      <c r="F60" s="197">
        <v>70.2</v>
      </c>
      <c r="G60" s="201">
        <f t="shared" si="2"/>
        <v>421.20000000000005</v>
      </c>
    </row>
    <row r="61" spans="1:7" x14ac:dyDescent="0.3">
      <c r="A61" s="89">
        <v>50</v>
      </c>
      <c r="B61" s="152">
        <v>601340</v>
      </c>
      <c r="C61" s="171" t="s">
        <v>392</v>
      </c>
      <c r="D61" s="80" t="s">
        <v>19</v>
      </c>
      <c r="E61" s="78">
        <v>1</v>
      </c>
      <c r="F61" s="198">
        <v>14.35</v>
      </c>
      <c r="G61" s="201">
        <f t="shared" si="2"/>
        <v>14.35</v>
      </c>
    </row>
    <row r="62" spans="1:7" x14ac:dyDescent="0.3">
      <c r="A62" s="89">
        <v>51</v>
      </c>
      <c r="B62" s="152">
        <v>601339</v>
      </c>
      <c r="C62" s="171" t="s">
        <v>393</v>
      </c>
      <c r="D62" s="80" t="s">
        <v>19</v>
      </c>
      <c r="E62" s="78">
        <v>1</v>
      </c>
      <c r="F62" s="198">
        <v>17.940000000000001</v>
      </c>
      <c r="G62" s="201">
        <f t="shared" si="2"/>
        <v>17.940000000000001</v>
      </c>
    </row>
    <row r="63" spans="1:7" x14ac:dyDescent="0.3">
      <c r="A63" s="89">
        <v>52</v>
      </c>
      <c r="B63" s="152">
        <v>445987</v>
      </c>
      <c r="C63" s="171" t="s">
        <v>394</v>
      </c>
      <c r="D63" s="80" t="s">
        <v>19</v>
      </c>
      <c r="E63" s="78">
        <v>1</v>
      </c>
      <c r="F63" s="198">
        <v>12</v>
      </c>
      <c r="G63" s="201">
        <f t="shared" si="2"/>
        <v>12</v>
      </c>
    </row>
    <row r="64" spans="1:7" x14ac:dyDescent="0.3">
      <c r="A64" s="89">
        <v>53</v>
      </c>
      <c r="B64" s="152">
        <v>615068</v>
      </c>
      <c r="C64" s="171" t="s">
        <v>395</v>
      </c>
      <c r="D64" s="80" t="s">
        <v>19</v>
      </c>
      <c r="E64" s="78">
        <v>1</v>
      </c>
      <c r="F64" s="198">
        <v>307.33</v>
      </c>
      <c r="G64" s="201">
        <f t="shared" si="2"/>
        <v>307.33</v>
      </c>
    </row>
    <row r="65" spans="1:7" x14ac:dyDescent="0.3">
      <c r="A65" s="89">
        <v>54</v>
      </c>
      <c r="B65" s="152">
        <v>386810</v>
      </c>
      <c r="C65" s="171" t="s">
        <v>396</v>
      </c>
      <c r="D65" s="80" t="s">
        <v>19</v>
      </c>
      <c r="E65" s="78">
        <v>1</v>
      </c>
      <c r="F65" s="198">
        <v>209.9</v>
      </c>
      <c r="G65" s="201">
        <f t="shared" si="2"/>
        <v>209.9</v>
      </c>
    </row>
    <row r="66" spans="1:7" x14ac:dyDescent="0.3">
      <c r="A66" s="88"/>
      <c r="B66" s="151"/>
      <c r="C66" s="199"/>
      <c r="E66" s="84"/>
      <c r="F66" s="174" t="s">
        <v>44</v>
      </c>
      <c r="G66" s="202">
        <f>SUM(G58:G65)</f>
        <v>1408.2400000000002</v>
      </c>
    </row>
    <row r="68" spans="1:7" x14ac:dyDescent="0.3">
      <c r="A68" s="343" t="s">
        <v>71</v>
      </c>
      <c r="B68" s="344"/>
      <c r="C68" s="344"/>
      <c r="D68" s="344"/>
      <c r="E68" s="344"/>
      <c r="F68" s="344"/>
      <c r="G68" s="345"/>
    </row>
    <row r="69" spans="1:7" ht="56.25" x14ac:dyDescent="0.3">
      <c r="A69" s="76" t="s">
        <v>16</v>
      </c>
      <c r="B69" s="148" t="s">
        <v>17</v>
      </c>
      <c r="C69" s="22" t="s">
        <v>18</v>
      </c>
      <c r="D69" s="76" t="s">
        <v>19</v>
      </c>
      <c r="E69" s="71" t="s">
        <v>20</v>
      </c>
      <c r="F69" s="22" t="s">
        <v>92</v>
      </c>
      <c r="G69" s="22" t="s">
        <v>343</v>
      </c>
    </row>
    <row r="70" spans="1:7" ht="225" x14ac:dyDescent="0.3">
      <c r="A70" s="89">
        <v>55</v>
      </c>
      <c r="B70" s="82" t="s">
        <v>330</v>
      </c>
      <c r="C70" s="172" t="s">
        <v>171</v>
      </c>
      <c r="D70" s="80" t="s">
        <v>19</v>
      </c>
      <c r="E70" s="152">
        <v>2</v>
      </c>
      <c r="F70" s="26">
        <v>62</v>
      </c>
      <c r="G70" s="201">
        <f>E70*F70</f>
        <v>124</v>
      </c>
    </row>
    <row r="71" spans="1:7" ht="37.5" x14ac:dyDescent="0.3">
      <c r="A71" s="89">
        <v>56</v>
      </c>
      <c r="B71" s="82" t="s">
        <v>331</v>
      </c>
      <c r="C71" s="172" t="s">
        <v>397</v>
      </c>
      <c r="D71" s="80" t="s">
        <v>19</v>
      </c>
      <c r="E71" s="152">
        <v>2</v>
      </c>
      <c r="F71" s="26">
        <v>39</v>
      </c>
      <c r="G71" s="201">
        <f t="shared" ref="G71:G72" si="3">E71*F71</f>
        <v>78</v>
      </c>
    </row>
    <row r="72" spans="1:7" ht="56.25" x14ac:dyDescent="0.3">
      <c r="A72" s="93">
        <v>57</v>
      </c>
      <c r="B72" s="253" t="s">
        <v>333</v>
      </c>
      <c r="C72" s="69" t="s">
        <v>398</v>
      </c>
      <c r="D72" s="97" t="s">
        <v>19</v>
      </c>
      <c r="E72" s="155">
        <v>2</v>
      </c>
      <c r="F72" s="70">
        <v>56.7</v>
      </c>
      <c r="G72" s="256">
        <f t="shared" si="3"/>
        <v>113.4</v>
      </c>
    </row>
    <row r="73" spans="1:7" ht="56.25" x14ac:dyDescent="0.3">
      <c r="A73" s="89">
        <v>58</v>
      </c>
      <c r="B73" s="89">
        <v>613463</v>
      </c>
      <c r="C73" s="55" t="s">
        <v>74</v>
      </c>
      <c r="D73" s="80" t="s">
        <v>19</v>
      </c>
      <c r="E73" s="89">
        <v>1</v>
      </c>
      <c r="F73" s="26">
        <v>15</v>
      </c>
      <c r="G73" s="81">
        <f>E73*F73</f>
        <v>15</v>
      </c>
    </row>
    <row r="74" spans="1:7" x14ac:dyDescent="0.3">
      <c r="A74" s="88"/>
      <c r="B74" s="151"/>
      <c r="C74" s="57"/>
      <c r="D74" s="33"/>
      <c r="F74" s="211" t="s">
        <v>44</v>
      </c>
      <c r="G74" s="257">
        <f>SUM(G70:G73)</f>
        <v>330.4</v>
      </c>
    </row>
    <row r="75" spans="1:7" x14ac:dyDescent="0.3">
      <c r="A75" s="88"/>
      <c r="B75" s="151"/>
      <c r="C75" s="21"/>
      <c r="D75" s="88"/>
      <c r="F75" s="99"/>
    </row>
    <row r="77" spans="1:7" x14ac:dyDescent="0.3">
      <c r="G77" s="277">
        <f>SUM(G66,G54,G44)</f>
        <v>40648.842000000004</v>
      </c>
    </row>
  </sheetData>
  <sortState ref="C4:F44">
    <sortCondition ref="C4"/>
  </sortState>
  <mergeCells count="5">
    <mergeCell ref="A68:G68"/>
    <mergeCell ref="A56:G56"/>
    <mergeCell ref="A46:G46"/>
    <mergeCell ref="A2:G2"/>
    <mergeCell ref="A1:G1"/>
  </mergeCells>
  <pageMargins left="0.511811024" right="0.511811024" top="0.78740157499999996" bottom="0.78740157499999996" header="0.31496062000000002" footer="0.31496062000000002"/>
  <pageSetup paperSize="9" scale="5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G11"/>
  <sheetViews>
    <sheetView zoomScale="55" zoomScaleNormal="55" workbookViewId="0">
      <selection activeCell="G11" sqref="G11"/>
    </sheetView>
  </sheetViews>
  <sheetFormatPr defaultRowHeight="15" x14ac:dyDescent="0.25"/>
  <cols>
    <col min="1" max="1" width="6.85546875" bestFit="1" customWidth="1"/>
    <col min="2" max="2" width="11" bestFit="1" customWidth="1"/>
    <col min="3" max="3" width="96" customWidth="1"/>
    <col min="4" max="4" width="11.85546875" bestFit="1" customWidth="1"/>
    <col min="5" max="5" width="18.7109375" bestFit="1" customWidth="1"/>
    <col min="6" max="6" width="24" bestFit="1" customWidth="1"/>
    <col min="7" max="7" width="24.7109375" customWidth="1"/>
  </cols>
  <sheetData>
    <row r="1" spans="1:7" ht="18.75" x14ac:dyDescent="0.25">
      <c r="A1" s="293" t="s">
        <v>0</v>
      </c>
      <c r="B1" s="293"/>
      <c r="C1" s="293"/>
      <c r="D1" s="293"/>
      <c r="E1" s="293"/>
      <c r="F1" s="293"/>
      <c r="G1" s="293"/>
    </row>
    <row r="2" spans="1:7" ht="18.75" x14ac:dyDescent="0.25">
      <c r="A2" s="294" t="s">
        <v>493</v>
      </c>
      <c r="B2" s="294"/>
      <c r="C2" s="294"/>
      <c r="D2" s="294"/>
      <c r="E2" s="294"/>
      <c r="F2" s="294"/>
      <c r="G2" s="294"/>
    </row>
    <row r="3" spans="1:7" ht="37.5" x14ac:dyDescent="0.25">
      <c r="A3" s="204" t="s">
        <v>16</v>
      </c>
      <c r="B3" s="204" t="s">
        <v>17</v>
      </c>
      <c r="C3" s="188" t="s">
        <v>18</v>
      </c>
      <c r="D3" s="204" t="s">
        <v>19</v>
      </c>
      <c r="E3" s="188" t="s">
        <v>20</v>
      </c>
      <c r="F3" s="188" t="s">
        <v>92</v>
      </c>
      <c r="G3" s="188" t="s">
        <v>22</v>
      </c>
    </row>
    <row r="4" spans="1:7" ht="75" x14ac:dyDescent="0.25">
      <c r="A4" s="89">
        <v>1</v>
      </c>
      <c r="B4" s="89">
        <v>484159</v>
      </c>
      <c r="C4" s="172" t="s">
        <v>494</v>
      </c>
      <c r="D4" s="80" t="s">
        <v>19</v>
      </c>
      <c r="E4" s="89">
        <v>4</v>
      </c>
      <c r="F4" s="26">
        <v>98.8</v>
      </c>
      <c r="G4" s="81">
        <f>E4*F4</f>
        <v>395.2</v>
      </c>
    </row>
    <row r="5" spans="1:7" ht="56.25" x14ac:dyDescent="0.25">
      <c r="A5" s="89">
        <v>2</v>
      </c>
      <c r="B5" s="89">
        <v>602249</v>
      </c>
      <c r="C5" s="30" t="s">
        <v>495</v>
      </c>
      <c r="D5" s="80" t="s">
        <v>19</v>
      </c>
      <c r="E5" s="89">
        <v>4</v>
      </c>
      <c r="F5" s="26">
        <v>65.8</v>
      </c>
      <c r="G5" s="81">
        <f t="shared" ref="G5:G6" si="0">E5*F5</f>
        <v>263.2</v>
      </c>
    </row>
    <row r="6" spans="1:7" ht="56.25" x14ac:dyDescent="0.25">
      <c r="A6" s="93">
        <v>3</v>
      </c>
      <c r="B6" s="93">
        <v>614126</v>
      </c>
      <c r="C6" s="73" t="s">
        <v>496</v>
      </c>
      <c r="D6" s="97" t="s">
        <v>19</v>
      </c>
      <c r="E6" s="93">
        <v>4</v>
      </c>
      <c r="F6" s="70">
        <v>84.39</v>
      </c>
      <c r="G6" s="95">
        <f t="shared" si="0"/>
        <v>337.56</v>
      </c>
    </row>
    <row r="7" spans="1:7" ht="56.25" x14ac:dyDescent="0.25">
      <c r="A7" s="89">
        <v>4</v>
      </c>
      <c r="B7" s="93">
        <v>469960</v>
      </c>
      <c r="C7" s="73" t="s">
        <v>497</v>
      </c>
      <c r="D7" s="97" t="s">
        <v>19</v>
      </c>
      <c r="E7" s="93">
        <v>4</v>
      </c>
      <c r="F7" s="70">
        <v>30</v>
      </c>
      <c r="G7" s="95">
        <f>E7*F7</f>
        <v>120</v>
      </c>
    </row>
    <row r="8" spans="1:7" ht="37.5" x14ac:dyDescent="0.25">
      <c r="A8" s="89">
        <v>5</v>
      </c>
      <c r="B8" s="93">
        <v>463850</v>
      </c>
      <c r="C8" s="73" t="s">
        <v>498</v>
      </c>
      <c r="D8" s="97" t="s">
        <v>62</v>
      </c>
      <c r="E8" s="93">
        <v>4</v>
      </c>
      <c r="F8" s="70">
        <v>20</v>
      </c>
      <c r="G8" s="95">
        <f>E8*F8</f>
        <v>80</v>
      </c>
    </row>
    <row r="9" spans="1:7" ht="37.5" x14ac:dyDescent="0.25">
      <c r="A9" s="93">
        <v>6</v>
      </c>
      <c r="B9" s="89">
        <v>466183</v>
      </c>
      <c r="C9" s="55" t="s">
        <v>499</v>
      </c>
      <c r="D9" s="80" t="s">
        <v>19</v>
      </c>
      <c r="E9" s="89">
        <v>2</v>
      </c>
      <c r="F9" s="26">
        <v>19.64</v>
      </c>
      <c r="G9" s="95">
        <f>E9*F9</f>
        <v>39.28</v>
      </c>
    </row>
    <row r="10" spans="1:7" ht="37.5" x14ac:dyDescent="0.25">
      <c r="A10" s="89">
        <v>7</v>
      </c>
      <c r="B10" s="89">
        <v>613463</v>
      </c>
      <c r="C10" s="55" t="s">
        <v>74</v>
      </c>
      <c r="D10" s="80" t="s">
        <v>19</v>
      </c>
      <c r="E10" s="89">
        <v>2</v>
      </c>
      <c r="F10" s="26">
        <v>15</v>
      </c>
      <c r="G10" s="95">
        <f>E10*F10</f>
        <v>30</v>
      </c>
    </row>
    <row r="11" spans="1:7" ht="18.75" x14ac:dyDescent="0.3">
      <c r="A11" s="75"/>
      <c r="B11" s="75"/>
      <c r="C11" s="75"/>
      <c r="D11" s="75"/>
      <c r="E11" s="75"/>
      <c r="F11" s="268" t="s">
        <v>44</v>
      </c>
      <c r="G11" s="175">
        <f>SUM(G4:G10)</f>
        <v>1265.24</v>
      </c>
    </row>
  </sheetData>
  <mergeCells count="2">
    <mergeCell ref="A2:G2"/>
    <mergeCell ref="A1:G1"/>
  </mergeCells>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5</vt:i4>
      </vt:variant>
    </vt:vector>
  </HeadingPairs>
  <TitlesOfParts>
    <vt:vector size="14" baseType="lpstr">
      <vt:lpstr>RESUMO</vt:lpstr>
      <vt:lpstr>Aux. saúde bucal</vt:lpstr>
      <vt:lpstr>Merendeira </vt:lpstr>
      <vt:lpstr>Auxiliar de manutenção</vt:lpstr>
      <vt:lpstr>Eletricista</vt:lpstr>
      <vt:lpstr>Jardineiro</vt:lpstr>
      <vt:lpstr>Pedreiro</vt:lpstr>
      <vt:lpstr>Piscineiro</vt:lpstr>
      <vt:lpstr>Porteiro</vt:lpstr>
      <vt:lpstr>'Aux. saúde bucal'!Area_de_impressao</vt:lpstr>
      <vt:lpstr>Eletricista!Area_de_impressao</vt:lpstr>
      <vt:lpstr>Jardineiro!Area_de_impressao</vt:lpstr>
      <vt:lpstr>'Merendeira '!Area_de_impressao</vt:lpstr>
      <vt:lpstr>Pedreiro!Area_de_impressao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Victor Rafael Rodrigues de Oliveira</dc:creator>
  <cp:keywords/>
  <dc:description/>
  <cp:lastModifiedBy>Luiz Pedro Martins de Carvalho</cp:lastModifiedBy>
  <cp:revision/>
  <dcterms:created xsi:type="dcterms:W3CDTF">2024-12-28T17:40:09Z</dcterms:created>
  <dcterms:modified xsi:type="dcterms:W3CDTF">2025-07-07T14:20:56Z</dcterms:modified>
  <cp:category/>
  <cp:contentStatus/>
</cp:coreProperties>
</file>