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831386\Downloads\"/>
    </mc:Choice>
  </mc:AlternateContent>
  <bookViews>
    <workbookView xWindow="0" yWindow="0" windowWidth="28770" windowHeight="3930"/>
  </bookViews>
  <sheets>
    <sheet name="Quantitativo e preço final " sheetId="1" r:id="rId1"/>
    <sheet name="Serie de preços " sheetId="3" state="hidden" r:id="rId2"/>
    <sheet name="Planilha1 (2)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Z31" i="3" l="1"/>
  <c r="Z30" i="3"/>
  <c r="W30" i="3"/>
  <c r="Z29" i="3"/>
  <c r="W29" i="3"/>
  <c r="Z28" i="3"/>
  <c r="W28" i="3"/>
  <c r="Z27" i="3"/>
  <c r="W27" i="3"/>
  <c r="Z26" i="3"/>
  <c r="W26" i="3"/>
  <c r="Z25" i="3"/>
  <c r="W25" i="3"/>
  <c r="Z24" i="3"/>
  <c r="W24" i="3"/>
  <c r="Z23" i="3"/>
  <c r="X23" i="3"/>
  <c r="Z22" i="3"/>
  <c r="W22" i="3"/>
  <c r="Z21" i="3"/>
  <c r="W21" i="3"/>
  <c r="Z20" i="3"/>
  <c r="X20" i="3"/>
  <c r="Z19" i="3"/>
  <c r="Z18" i="3"/>
  <c r="X18" i="3"/>
  <c r="Z17" i="3"/>
  <c r="X17" i="3"/>
  <c r="Z16" i="3"/>
  <c r="Z15" i="3"/>
  <c r="X15" i="3"/>
  <c r="Z14" i="3"/>
  <c r="Z13" i="3"/>
  <c r="W13" i="3"/>
  <c r="Z12" i="3"/>
  <c r="X12" i="3"/>
  <c r="Z11" i="3"/>
  <c r="W11" i="3"/>
  <c r="Z10" i="3"/>
  <c r="Z9" i="3"/>
  <c r="W9" i="3"/>
  <c r="Z8" i="3"/>
  <c r="X8" i="3"/>
  <c r="Z7" i="3"/>
  <c r="W7" i="3"/>
  <c r="Z6" i="3"/>
  <c r="X6" i="3"/>
  <c r="Z5" i="3"/>
  <c r="W5" i="3"/>
  <c r="Z4" i="3"/>
  <c r="W4" i="3"/>
  <c r="Z3" i="3"/>
  <c r="W3" i="3"/>
  <c r="V20" i="2" l="1"/>
  <c r="U28" i="2" l="1"/>
  <c r="U25" i="2"/>
  <c r="U24" i="2"/>
  <c r="V23" i="2"/>
  <c r="U22" i="2" l="1"/>
  <c r="U21" i="2"/>
  <c r="V18" i="2"/>
  <c r="V15" i="2"/>
  <c r="V17" i="2"/>
  <c r="U26" i="2"/>
  <c r="U27" i="2"/>
  <c r="U29" i="2"/>
  <c r="U30" i="2"/>
  <c r="V12" i="2"/>
  <c r="U9" i="2"/>
  <c r="V8" i="2"/>
  <c r="V6" i="2"/>
  <c r="U11" i="2"/>
  <c r="U7" i="2"/>
  <c r="U5" i="2"/>
  <c r="U4" i="2"/>
  <c r="U3" i="2"/>
  <c r="U13" i="2"/>
  <c r="H10" i="1" l="1"/>
  <c r="H30" i="1" l="1"/>
</calcChain>
</file>

<file path=xl/sharedStrings.xml><?xml version="1.0" encoding="utf-8"?>
<sst xmlns="http://schemas.openxmlformats.org/spreadsheetml/2006/main" count="935" uniqueCount="97">
  <si>
    <t>CLOREXIDINA. SOLUÇÃO AQUOSA DE DIGLUCONATO DE CLOREXIDINA 1% PARA LIMPEZA E DESINFECÇÃO DE FERIDAS CUTÂNEAS. FRASCO SPRAY 60 ou 50ML. CERTIFICADO DA ANVISA. MÍNIMO 02 ANOS DE VALIDADE</t>
  </si>
  <si>
    <t>FRASCO</t>
  </si>
  <si>
    <t>BUTILBROMETO DE ESCOPOLAMINA 10MG.  COMPRIMIDO COM 10 MG CADA.VALIDADE MÍNIMA 02 ANOS, REGISTRADO JUNTO A ANVISA</t>
  </si>
  <si>
    <t>COMPRIMIDO</t>
  </si>
  <si>
    <t>BUTILBROMETO DE ESCOPOLAMINA 10MG + DIPIRONA SÓDICA 250MG. COMPRIMIDO. VALIDADE MÍNIMA 02 ANOS, REGISTRADO JUNTO A ANVISA</t>
  </si>
  <si>
    <t>PARACETAMOL APRESENTAÇÃO: ASSOCIADO COM DICLOFENACO, CARISOPRODOL E CAFEÍNA, DOSAGEM: 300MG + 50MG + 125MG + 30MG</t>
  </si>
  <si>
    <t>DIPIRONA SÓDICA 500MG. COMPRIMIDO. VALIDADE MÍNIMA DE 02 ANOS, REGISTRADO NA ANVISA.</t>
  </si>
  <si>
    <t>DICLOFENACO SÓDICO 75 MG. CAIXA COM 20 COMPRIMIDOS. VALIDADE DE 02 ANOS A PARTIR DO ANO VIGENTE. REGISTRADO NA ANVISA.</t>
  </si>
  <si>
    <t>HIDRÓXIDO DE ALUMÍNIO 40MG +HIDRÓXIDO DE MAGNÉSIO 30MG E SIMETICONA 5MG. SUSPENSÃO ORAL. FRASCO COM 240ML.VALIDADE MÍNIMA 02 ANOS, REGISTRADO NA ANVISA</t>
  </si>
  <si>
    <t>DIMENIDRINATO 50MG + CLORIDRATO DE PIRIDOXINA 10MG. COMPRIMIDO. VALIDADE MÍNIMA DE 02 ANOS, REGISTRADO NA ANVISA</t>
  </si>
  <si>
    <t>DIPIRONA SÓDICA SOLUÇÃO 500MG/ML FRASCO COM 20ML. VALIDADE MÍNIMA DE 02 ANOS. REGISTRADO NA ANVISA.</t>
  </si>
  <si>
    <t>IBUPROFENO 600MG. COMPRIMIDO, VALIDADE MÍNIMA 02 ANOS, REGISTRADO NA ANVISA</t>
  </si>
  <si>
    <t>ESCINA AMORFA 10MG, ASSOCIADA COM ESCINA POLISSULFONADA SÓDICA 10MG. APLICAÇÃO GEL TÓPICO. COM SALICILATO DE DIETILAMINA 50MG. BISNAGA COM 30G. VALIDADE MÍNIMA 02 ANOS, REGISTRADO NA ANVISA.</t>
  </si>
  <si>
    <t>BISNAGA</t>
  </si>
  <si>
    <t>LORATADINA 10MG. COMPRIMIDO, VALIDADE MÍNIMA 02 ANOS, REGISTRADO NA ANVISA.</t>
  </si>
  <si>
    <t>NIMESULIDA 100MG. COMPRIMIDO. VALIDADE MÍNIMA 02 ANOS, REGISTRADO NA ANVISA.</t>
  </si>
  <si>
    <t>OMEPRAZOL 20MG.  CÁPSULAS. VALIDADE MÍNIMA 02 ANOS, REGISTRADO NA ANVISA.</t>
  </si>
  <si>
    <t>CÁPSULA</t>
  </si>
  <si>
    <t>PARACETAMOL 750MG. COMPRIMIDO. VALIDADE MÍNIMA DE 02 ANOS. REGISTRADO NA ANVISA</t>
  </si>
  <si>
    <t>PARACETAMOL 400MG + CLORIDRATO FENILLEFRINA 4MG + MALEATO DE CLORFENIRAMINA 4MG. VALIDADE MÍNIMA DE 02 ANOS. PRODUTO REGISTRADO PELA ANVISA</t>
  </si>
  <si>
    <t>POLIMIXINA B ASSOCIADA COM NEOMICINA E HIDROCORTISONA. CONCENTRAÇÃO 10.000UI 5MG 10MG/ML. SOLUÇÃO OTOLÓGICA, FRASCO COM 10 ML, VALIDADE MÍNIMA DE 02 ANOS. REGISTRADO NA ANVISA</t>
  </si>
  <si>
    <t>PREDNISONA 20MG. COMPRIMIDO. VALIDADE MÍNIMA DE 02 ANOS. REGISTRADO NA ANVISA</t>
  </si>
  <si>
    <t>SALICILATO DE METILA 0,03ML + CÂNFORA 0,03G + ESSÊNCIA DE TEREBENTINA 0,05ML + MENTOL 0,083G. FRASCO SPRAY COM 120 ML. AEROSOL. VALIDADE MÍNIMA DE 02 ANOS. REGISTRADO NA ANVISA.</t>
  </si>
  <si>
    <t>SIMETICONA 75MG/ML. FRASCO COM 15ML. VALIDADE MÍNIMA DE 02 ANOS. REGISTRADO NA ANVISA</t>
  </si>
  <si>
    <t>SULFADIAZINA DE PRATA 10 MG/G. CREME. BISNAGA DE 30G. VALIDADE MÍNIMA 02 ANOS, REGISTRADO NA ANVISA</t>
  </si>
  <si>
    <t>RACECADOTRILA 100MG, CÁPSULAS. VALIDADE MÍNIMA 02 ANOS, REGISTRADO NA ANVISA.</t>
  </si>
  <si>
    <t>CLORIDRATO DE ONDASETRONA 4MG. COMPRIMIDO DE USO ORAL. VALIDADE DE 02 ANOS. PRODUTO CERTIFICADO PELA ANVISA.</t>
  </si>
  <si>
    <t>VALERIANA OFFICINALIS Concentração 1: 215 MG. CÁPSULA DE USO ORAL. VALIDADE DE 02 ANOS. PRODUTO CERTIFICADO PELA ANVISA.</t>
  </si>
  <si>
    <t>DEXAMETASONA INJETÁVEL 4MG/ML. AMPOLA 2,5 ML. VALIDADE DE 02 ANOS. PRODUTO CERTIFICADO PELA ANVISA.</t>
  </si>
  <si>
    <t>AMPOLA</t>
  </si>
  <si>
    <t>DICLOFENACO SÓDICO INJETÁVEL 75MG/ML. VALIDADE DE 02 ANOS. PRODUTO CERTIFICADO PELA ANVISA.</t>
  </si>
  <si>
    <t>SORO FISIOLÓGICO 500ML. FRASCO PARA INJEÇÃO. VALIDADE DE 02 ANOS. PRODUTO CERTIFICADO PELA ANVISA.</t>
  </si>
  <si>
    <t>CLORIDRATO DE ONDANSETRONA INJETÁVEL 8MG/ML . VALIDADE DE 02 ANOS. PRODUTO CERTIFICADO PELA ANVISA.</t>
  </si>
  <si>
    <t>GRUPO</t>
  </si>
  <si>
    <t>ITEM</t>
  </si>
  <si>
    <t>CATMAT</t>
  </si>
  <si>
    <t xml:space="preserve">DESCRIÇÃO DETALHADA </t>
  </si>
  <si>
    <t xml:space="preserve">UNIDADE DE FORNECIMENTO </t>
  </si>
  <si>
    <t>QUANTIDADE</t>
  </si>
  <si>
    <t>VALOR UNITÁRIO (R$)</t>
  </si>
  <si>
    <t>VALOR TOTAL POR ITEM (R$)</t>
  </si>
  <si>
    <t xml:space="preserve">Valor total estimado </t>
  </si>
  <si>
    <t xml:space="preserve">AQUISIÇÃO DE MEDICAMENTO </t>
  </si>
  <si>
    <t xml:space="preserve">Média </t>
  </si>
  <si>
    <t>Cotação 1*</t>
  </si>
  <si>
    <t>Cotação 2*</t>
  </si>
  <si>
    <t>Cotação 3*</t>
  </si>
  <si>
    <t>Cotação 4*</t>
  </si>
  <si>
    <t>* Os dados complementares da pesquisa de preços estão disponíveis no "Relatório de pesquisa de preço", anexado ao processo</t>
  </si>
  <si>
    <t xml:space="preserve">Reponsável pela Pesquisa de Preços Ana Cristina Gondim Filgueira (277339) </t>
  </si>
  <si>
    <t>Período da pesquisa: Agosto de 2024</t>
  </si>
  <si>
    <t>Cotação 5*</t>
  </si>
  <si>
    <t xml:space="preserve">Mediana </t>
  </si>
  <si>
    <t>x</t>
  </si>
  <si>
    <t>X</t>
  </si>
  <si>
    <t>Cotação 6*</t>
  </si>
  <si>
    <t>Cotação 7*</t>
  </si>
  <si>
    <t>Cotação 8*</t>
  </si>
  <si>
    <t>Cotação 9*</t>
  </si>
  <si>
    <t>Cotação 10*</t>
  </si>
  <si>
    <t>Cotação 11*</t>
  </si>
  <si>
    <t>Cotação 12*</t>
  </si>
  <si>
    <t>Cotação 13*</t>
  </si>
  <si>
    <t>Cotação 14*</t>
  </si>
  <si>
    <t>Cotação 15*</t>
  </si>
  <si>
    <t>Cotação 16*</t>
  </si>
  <si>
    <t>MODELO DE ELABORAÇÃO DE PROPOSTA</t>
  </si>
  <si>
    <t>Dados do fornecedor:</t>
  </si>
  <si>
    <t>Razão Social:</t>
  </si>
  <si>
    <t>CNPJ:</t>
  </si>
  <si>
    <t>Endereço:</t>
  </si>
  <si>
    <t>Contato (identificação do responsável, e-mail e telefone):</t>
  </si>
  <si>
    <t>Data da emissão e validade da proposta:</t>
  </si>
  <si>
    <t>Assinatura do representante legal da empresa.</t>
  </si>
  <si>
    <t xml:space="preserve">Valor total  da proposta </t>
  </si>
  <si>
    <t>ABOBRINHA. Legume in natura, 1ª qualidade, tamanho de médio a grande; casca lisa e brilhante, íntegra, livre de fungos; - Isenta de sujidades.</t>
  </si>
  <si>
    <t>Kg</t>
  </si>
  <si>
    <t>ACELGA. Verdura in natura, fresca, íntegra, de primeira, tamanho e coloração uniforme, devendo ser bem desenvolvida, firma e intacta, isenta material terroso e unidade externa anormal, livre de resíduos de fertilizantes sujidades, parasitas e larvas, sem danos físicos e mecânicos oriundos do manuseio e transporte; - De acordo com a resolução 12/78 da CNNPA.</t>
  </si>
  <si>
    <t>ALFACE AMERICANA. Verdura in natura, fresca, tamanho e coloração uniforme, devendo ser bem desenvolvida, firme e intacta, isenta de material terroso e unidade externa anormal, livre de resíduos de fertilizantes sujidades, parasitas e larvas, sem danos físicos e mecânicos oriundos do manuseio e transporte; - De acordo com a resolução 12/78 da CNNPA; - Transportadas em sacos plásticos transparentes de primeiro uso. Peso médio: 300 g/pé.</t>
  </si>
  <si>
    <t>ALFACE CRESPA. Verdura in natura, fresca, tamanho e coloração uniforme, devendo ser bem desenvolvida, firme e intacta, isenta de material terroso e unidade externa anormal, livre de resíduos de fertilizantes sujidades, parasitas e larvas, sem danos físicos e mecânicos oriundos do manuseio e transporte; - De acordo com a resolução 12/78 da CNNPA; - Transportadas em sacos plásticos transparentes de primeiro uso. Peso médio: 300 g/pé.</t>
  </si>
  <si>
    <t>ALHO. In natura. Condimento, apresentação natural, matéria prima alho, aspecto físico em cabeça inteira fisiologicamente desenvolvido, com bulbos, curados, sem danos mecânicos ou causado por pragas, grupo comum, branco, tipo especial, de acordo com a resolução 12/78 – CNNPA.</t>
  </si>
  <si>
    <t>BATATA DOCE. In natura, de primeira, espécie roxa/lavada, Lisa, de primeira qualidade, sem rama, tamanho e coloração uniformes, fresca, compacta e firme; sem lesões de origem, rachaduras e cortes; sem danos físicos e mecânicos oriundos de manuseios e transporte, devendo ser bem desenvolvidas.</t>
  </si>
  <si>
    <t>BATATA INGLESA. Legume in natura, 1ª qualidade, Lavada, espécie lisa, de primeira qualidade, sem rama, tamanho e coloração uniformes, fresca, compacta e firme; sem lesões de origem, rachaduras e cortes; sem danos físicos e mecânicos oriundos de manuseios e transporte, devendo ser bem desenvolvidas.</t>
  </si>
  <si>
    <t>BERINJELA. Legume in natura, 1ª qualidade, tamanho de médio a grande; casca lisa e brilhante, íntegra, livre de fungos; - Isenta de sujidades.</t>
  </si>
  <si>
    <t>BETERRABA. Tenra, limpa, cor roxa, tamanho médio, sem sujidade.</t>
  </si>
  <si>
    <t>CEBOLA BRANCA. In natura, firme, cor branca, tamanho médio, sem sujidade, mofos ou alterações.</t>
  </si>
  <si>
    <t>CEBOLA ROXA. In natura, firme, cor roxa, tamanho médio, sem sujidade, mofos ou alterações.</t>
  </si>
  <si>
    <t>CEBOLINHA. Verdura in natura, espécie comum. Fresca, de primeira, tamanho e coloração uniformes, devendo ser bem desenvolvida, firme e intacta, isenta de enfermidades material terroso e umidade externa anormal, sem danos físicos e mecânicos. Maço com no mínimo 120g.</t>
  </si>
  <si>
    <t>CENOURA. Legume in natura, de primeira, casca lisa, tamanho de médio a grande, sem fungos, consistência firme e sem início de germinação, sem rugas, de aparência fresca e de cor laranja vivo. - Sem folhas, primeira, tamanho médio, uniforme, sem ferimentos ou defeitos, tenras, sem corpos estranhos ou tenros aderida à superfície externa de acordo com a resolução 12/78 da CNNPA.</t>
  </si>
  <si>
    <t>CHUCHU. Legume in natura, tamanho de médio a grande; - Casca lisa, integra, isentam de fungos, se rugosidades, em início de germinação. De primeira, tamanho e colorações uniformes, livres de materiais terrosos, sem danos físicos e mecânicos oriundos do manuseio e transporte de acordo com a resolução 12/78 da CNNPA.</t>
  </si>
  <si>
    <t>COENTRO. Verdura in natura, espécie comum, folha verde vivo, sem fungos; - Transportado protegido do sol. - De Primeira qualidade hortaliça classificada como verdura cor verde fresca aspecto e sabor próprio, isenta de sinais de apodrecimento, sujidades e materiais terrosos de acordo com a resolução 12/78 da CNNPA. - Embalado em saco plástico. Maço com no mínimo 120g.</t>
  </si>
  <si>
    <t>COUVE. Verdura in natura, de primeira qualidade; tamanho de médio a grande; aspecto próprio, tipo manteiga de tamanho médio, talo verde ou roxo, inteiros, coloração uniforme e sem manchas bem desenvolvida, firme e intacta, isenta de material terroso e umidade externa anormal, livre de sujidades, parasitas e larvas, sem danos físicos e mecânicos oriundos do manuseio e transporte de acordo com a resolução 12/78 da CNNPA. Maço com no mínimo 300g.</t>
  </si>
  <si>
    <t>JERIMUM. Abóbora in-natura, 1ª qualidade, moranga. Abóbora madura, seca, de primeira (boa qualidade), tamanho e coloração uniformes, isenta de enfermidades, material terroso e umidade externa anormal, sem danos físicos e mecânicos oriundos do manuseio e transporte.</t>
  </si>
  <si>
    <t>PIMENTÃO. Legume in natura, espécie verde, 1ª qualidade/sem fungos/consistência firme, tamanho médio a grande, sem lesões de origem física ou mecânica, perfurações e cortes. Firme, tenro, sem manchas.</t>
  </si>
  <si>
    <t>TOMATE. Legume in natura, boa qualidade, tamanho médio, com polpa firme e intacta, isento de enfermidades, material terroso e umidade externa anormal, livres de resíduos de fertilizantes, sujidades, parasitas e larvas, sem lesões de origem física ou mecânica, rachaduras e cortes.</t>
  </si>
  <si>
    <t>UVA PASSAS. fruta seca, tipo uva passas escura, de 1ª qualidade, acondicionada em embalagem original do fabricante, com dados de identificação do produto, data de fabricação e prazo de validade. O produto deverá ter registro no Ministério da Agricultura e/ou Ministério da Saúde. Embalagem em pacote. Preço por quilo. Validade mínima 03 (três) meses.</t>
  </si>
  <si>
    <t>DISPENSA ELETRÔNICA Nº 9000X/2025 UASG 158369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</si>
</sst>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R$&quot;\ #,##0.00;[Red]\-&quot;R$&quot;\ #,##0.00"/>
    <numFmt numFmtId="164" formatCode="&quot;R$&quot;\ #,##0.00"/>
    <numFmt numFmtId="165" formatCode="&quot;R$&quot;\ #,##0.000;[Red]\-&quot;R$&quot;\ #,##0.000"/>
    <numFmt numFmtId="166" formatCode="&quot;R$&quot;\ #,##0.0000;[Red]\-&quot;R$&quot;\ #,##0.0000"/>
    <numFmt numFmtId="167" formatCode="&quot;R$&quot;\ #,##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8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8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85" zoomScaleNormal="85" workbookViewId="0">
      <selection activeCell="L10" sqref="L10"/>
    </sheetView>
  </sheetViews>
  <sheetFormatPr defaultRowHeight="15" x14ac:dyDescent="0.25"/>
  <cols>
    <col min="4" max="4" width="92" customWidth="1"/>
    <col min="5" max="5" width="17.140625" customWidth="1"/>
    <col min="6" max="6" width="14.42578125" customWidth="1"/>
    <col min="7" max="7" width="11" customWidth="1"/>
    <col min="8" max="8" width="12" customWidth="1"/>
    <col min="11" max="11" width="21.140625" bestFit="1" customWidth="1"/>
    <col min="12" max="12" width="11.7109375" customWidth="1"/>
  </cols>
  <sheetData>
    <row r="1" spans="1:12" x14ac:dyDescent="0.25">
      <c r="A1" s="39" t="s">
        <v>66</v>
      </c>
      <c r="B1" s="40"/>
      <c r="C1" s="40"/>
      <c r="D1" s="40"/>
      <c r="E1" s="40"/>
      <c r="F1" s="40"/>
      <c r="G1" s="40"/>
      <c r="H1" s="41"/>
    </row>
    <row r="2" spans="1:12" x14ac:dyDescent="0.25">
      <c r="A2" s="42" t="s">
        <v>67</v>
      </c>
      <c r="B2" s="43"/>
      <c r="C2" s="43"/>
      <c r="D2" s="43"/>
      <c r="E2" s="43"/>
      <c r="F2" s="43"/>
      <c r="G2" s="43"/>
      <c r="H2" s="44"/>
    </row>
    <row r="3" spans="1:12" x14ac:dyDescent="0.25">
      <c r="A3" s="42" t="s">
        <v>68</v>
      </c>
      <c r="B3" s="43"/>
      <c r="C3" s="43"/>
      <c r="D3" s="43"/>
      <c r="E3" s="43"/>
      <c r="F3" s="43"/>
      <c r="G3" s="43"/>
      <c r="H3" s="44"/>
    </row>
    <row r="4" spans="1:12" x14ac:dyDescent="0.25">
      <c r="A4" s="42" t="s">
        <v>69</v>
      </c>
      <c r="B4" s="43"/>
      <c r="C4" s="43"/>
      <c r="D4" s="43"/>
      <c r="E4" s="43"/>
      <c r="F4" s="43"/>
      <c r="G4" s="43"/>
      <c r="H4" s="44"/>
    </row>
    <row r="5" spans="1:12" x14ac:dyDescent="0.25">
      <c r="A5" s="42" t="s">
        <v>70</v>
      </c>
      <c r="B5" s="43"/>
      <c r="C5" s="43"/>
      <c r="D5" s="43"/>
      <c r="E5" s="43"/>
      <c r="F5" s="43"/>
      <c r="G5" s="43"/>
      <c r="H5" s="44"/>
    </row>
    <row r="6" spans="1:12" x14ac:dyDescent="0.25">
      <c r="A6" s="42" t="s">
        <v>71</v>
      </c>
      <c r="B6" s="43"/>
      <c r="C6" s="43"/>
      <c r="D6" s="43"/>
      <c r="E6" s="43"/>
      <c r="F6" s="43"/>
      <c r="G6" s="43"/>
      <c r="H6" s="44"/>
    </row>
    <row r="7" spans="1:12" x14ac:dyDescent="0.25">
      <c r="A7" s="42" t="s">
        <v>72</v>
      </c>
      <c r="B7" s="43"/>
      <c r="C7" s="43"/>
      <c r="D7" s="43"/>
      <c r="E7" s="43"/>
      <c r="F7" s="43"/>
      <c r="G7" s="43"/>
      <c r="H7" s="44"/>
    </row>
    <row r="8" spans="1:12" x14ac:dyDescent="0.25">
      <c r="A8" s="38" t="s">
        <v>96</v>
      </c>
      <c r="B8" s="45"/>
      <c r="C8" s="45"/>
      <c r="D8" s="45"/>
      <c r="E8" s="45"/>
      <c r="F8" s="45"/>
      <c r="G8" s="45"/>
      <c r="H8" s="46"/>
    </row>
    <row r="9" spans="1:12" ht="45" x14ac:dyDescent="0.25">
      <c r="A9" s="30" t="s">
        <v>33</v>
      </c>
      <c r="B9" s="29" t="s">
        <v>34</v>
      </c>
      <c r="C9" s="29" t="s">
        <v>35</v>
      </c>
      <c r="D9" s="29" t="s">
        <v>36</v>
      </c>
      <c r="E9" s="29" t="s">
        <v>37</v>
      </c>
      <c r="F9" s="29" t="s">
        <v>38</v>
      </c>
      <c r="G9" s="29" t="s">
        <v>39</v>
      </c>
      <c r="H9" s="31" t="s">
        <v>40</v>
      </c>
      <c r="I9" s="2"/>
      <c r="J9" s="2"/>
      <c r="K9" s="6"/>
      <c r="L9" s="6"/>
    </row>
    <row r="10" spans="1:12" s="8" customFormat="1" ht="30" x14ac:dyDescent="0.25">
      <c r="A10" s="38">
        <v>1</v>
      </c>
      <c r="B10" s="5">
        <v>1</v>
      </c>
      <c r="C10" s="28">
        <v>463751</v>
      </c>
      <c r="D10" s="62" t="s">
        <v>75</v>
      </c>
      <c r="E10" s="64" t="s">
        <v>76</v>
      </c>
      <c r="F10" s="63">
        <v>90</v>
      </c>
      <c r="G10" s="1"/>
      <c r="H10" s="3">
        <f t="shared" ref="H10:H29" si="0">G10*F10</f>
        <v>0</v>
      </c>
      <c r="I10" s="9"/>
      <c r="J10" s="9"/>
      <c r="K10" s="9"/>
    </row>
    <row r="11" spans="1:12" s="8" customFormat="1" ht="60" x14ac:dyDescent="0.25">
      <c r="A11" s="38"/>
      <c r="B11" s="5">
        <v>2</v>
      </c>
      <c r="C11" s="28">
        <v>463818</v>
      </c>
      <c r="D11" s="62" t="s">
        <v>77</v>
      </c>
      <c r="E11" s="64" t="s">
        <v>76</v>
      </c>
      <c r="F11" s="63">
        <v>480</v>
      </c>
      <c r="G11" s="1"/>
      <c r="H11" s="3">
        <f t="shared" si="0"/>
        <v>0</v>
      </c>
      <c r="I11" s="9"/>
      <c r="J11" s="9"/>
      <c r="K11" s="9"/>
    </row>
    <row r="12" spans="1:12" s="8" customFormat="1" ht="75" x14ac:dyDescent="0.25">
      <c r="A12" s="38"/>
      <c r="B12" s="5">
        <v>3</v>
      </c>
      <c r="C12" s="28">
        <v>463830</v>
      </c>
      <c r="D12" s="62" t="s">
        <v>78</v>
      </c>
      <c r="E12" s="64" t="s">
        <v>76</v>
      </c>
      <c r="F12" s="63">
        <v>480</v>
      </c>
      <c r="G12" s="1"/>
      <c r="H12" s="3">
        <f t="shared" si="0"/>
        <v>0</v>
      </c>
      <c r="I12" s="9"/>
      <c r="J12" s="9"/>
      <c r="K12" s="9"/>
    </row>
    <row r="13" spans="1:12" s="8" customFormat="1" ht="75" x14ac:dyDescent="0.25">
      <c r="A13" s="38"/>
      <c r="B13" s="5">
        <v>4</v>
      </c>
      <c r="C13" s="28">
        <v>463832</v>
      </c>
      <c r="D13" s="62" t="s">
        <v>79</v>
      </c>
      <c r="E13" s="64" t="s">
        <v>76</v>
      </c>
      <c r="F13" s="63">
        <v>400</v>
      </c>
      <c r="G13" s="1"/>
      <c r="H13" s="3">
        <f t="shared" si="0"/>
        <v>0</v>
      </c>
      <c r="I13" s="9"/>
      <c r="J13" s="9"/>
      <c r="K13" s="9"/>
    </row>
    <row r="14" spans="1:12" s="8" customFormat="1" ht="45" x14ac:dyDescent="0.25">
      <c r="A14" s="38"/>
      <c r="B14" s="5">
        <v>5</v>
      </c>
      <c r="C14" s="28">
        <v>461695</v>
      </c>
      <c r="D14" s="62" t="s">
        <v>80</v>
      </c>
      <c r="E14" s="64" t="s">
        <v>76</v>
      </c>
      <c r="F14" s="63">
        <v>120</v>
      </c>
      <c r="G14" s="1"/>
      <c r="H14" s="3">
        <f t="shared" si="0"/>
        <v>0</v>
      </c>
      <c r="I14" s="9"/>
      <c r="J14" s="9"/>
      <c r="K14" s="9"/>
    </row>
    <row r="15" spans="1:12" s="8" customFormat="1" ht="60" x14ac:dyDescent="0.25">
      <c r="A15" s="38"/>
      <c r="B15" s="5">
        <v>6</v>
      </c>
      <c r="C15" s="28">
        <v>463753</v>
      </c>
      <c r="D15" s="62" t="s">
        <v>81</v>
      </c>
      <c r="E15" s="64" t="s">
        <v>76</v>
      </c>
      <c r="F15" s="63">
        <v>480</v>
      </c>
      <c r="G15" s="1"/>
      <c r="H15" s="3">
        <f t="shared" si="0"/>
        <v>0</v>
      </c>
      <c r="K15" s="9"/>
    </row>
    <row r="16" spans="1:12" s="8" customFormat="1" ht="60" x14ac:dyDescent="0.25">
      <c r="A16" s="38"/>
      <c r="B16" s="5">
        <v>7</v>
      </c>
      <c r="C16" s="28">
        <v>463754</v>
      </c>
      <c r="D16" s="62" t="s">
        <v>82</v>
      </c>
      <c r="E16" s="64" t="s">
        <v>76</v>
      </c>
      <c r="F16" s="63">
        <v>1500</v>
      </c>
      <c r="G16" s="1"/>
      <c r="H16" s="3">
        <f t="shared" si="0"/>
        <v>0</v>
      </c>
      <c r="K16" s="9"/>
    </row>
    <row r="17" spans="1:11" s="8" customFormat="1" ht="30" x14ac:dyDescent="0.25">
      <c r="A17" s="38"/>
      <c r="B17" s="5">
        <v>8</v>
      </c>
      <c r="C17" s="28">
        <v>463764</v>
      </c>
      <c r="D17" s="62" t="s">
        <v>83</v>
      </c>
      <c r="E17" s="64" t="s">
        <v>76</v>
      </c>
      <c r="F17" s="63">
        <v>120</v>
      </c>
      <c r="G17" s="1"/>
      <c r="H17" s="3">
        <f t="shared" si="0"/>
        <v>0</v>
      </c>
      <c r="K17" s="9"/>
    </row>
    <row r="18" spans="1:11" s="8" customFormat="1" x14ac:dyDescent="0.25">
      <c r="A18" s="38"/>
      <c r="B18" s="5">
        <v>9</v>
      </c>
      <c r="C18" s="28">
        <v>463767</v>
      </c>
      <c r="D18" s="62" t="s">
        <v>84</v>
      </c>
      <c r="E18" s="64" t="s">
        <v>76</v>
      </c>
      <c r="F18" s="63">
        <v>120</v>
      </c>
      <c r="G18" s="1"/>
      <c r="H18" s="3">
        <f t="shared" si="0"/>
        <v>0</v>
      </c>
      <c r="K18" s="9"/>
    </row>
    <row r="19" spans="1:11" ht="24.75" customHeight="1" x14ac:dyDescent="0.25">
      <c r="A19" s="38"/>
      <c r="B19" s="5">
        <v>10</v>
      </c>
      <c r="C19" s="28">
        <v>463781</v>
      </c>
      <c r="D19" s="62" t="s">
        <v>85</v>
      </c>
      <c r="E19" s="64" t="s">
        <v>76</v>
      </c>
      <c r="F19" s="63">
        <v>600</v>
      </c>
      <c r="G19" s="1"/>
      <c r="H19" s="3">
        <f t="shared" si="0"/>
        <v>0</v>
      </c>
      <c r="K19" s="7"/>
    </row>
    <row r="20" spans="1:11" ht="26.25" customHeight="1" x14ac:dyDescent="0.25">
      <c r="A20" s="38"/>
      <c r="B20" s="5">
        <v>11</v>
      </c>
      <c r="C20" s="28">
        <v>463780</v>
      </c>
      <c r="D20" s="62" t="s">
        <v>86</v>
      </c>
      <c r="E20" s="64" t="s">
        <v>76</v>
      </c>
      <c r="F20" s="63">
        <v>60</v>
      </c>
      <c r="G20" s="1"/>
      <c r="H20" s="3">
        <f t="shared" si="0"/>
        <v>0</v>
      </c>
      <c r="K20" s="7"/>
    </row>
    <row r="21" spans="1:11" ht="45" x14ac:dyDescent="0.25">
      <c r="A21" s="38"/>
      <c r="B21" s="5">
        <v>12</v>
      </c>
      <c r="C21" s="28">
        <v>463878</v>
      </c>
      <c r="D21" s="62" t="s">
        <v>87</v>
      </c>
      <c r="E21" s="64" t="s">
        <v>76</v>
      </c>
      <c r="F21" s="63">
        <v>36</v>
      </c>
      <c r="G21" s="1"/>
      <c r="H21" s="3">
        <f t="shared" si="0"/>
        <v>0</v>
      </c>
      <c r="K21" s="7"/>
    </row>
    <row r="22" spans="1:11" ht="71.25" customHeight="1" x14ac:dyDescent="0.25">
      <c r="A22" s="38"/>
      <c r="B22" s="5">
        <v>13</v>
      </c>
      <c r="C22" s="28">
        <v>463770</v>
      </c>
      <c r="D22" s="62" t="s">
        <v>88</v>
      </c>
      <c r="E22" s="64" t="s">
        <v>76</v>
      </c>
      <c r="F22" s="63">
        <v>900</v>
      </c>
      <c r="G22" s="1"/>
      <c r="H22" s="3">
        <f t="shared" si="0"/>
        <v>0</v>
      </c>
      <c r="K22" s="7"/>
    </row>
    <row r="23" spans="1:11" ht="60" x14ac:dyDescent="0.25">
      <c r="A23" s="38"/>
      <c r="B23" s="5">
        <v>14</v>
      </c>
      <c r="C23" s="28">
        <v>463778</v>
      </c>
      <c r="D23" s="62" t="s">
        <v>89</v>
      </c>
      <c r="E23" s="64" t="s">
        <v>76</v>
      </c>
      <c r="F23" s="63">
        <v>600</v>
      </c>
      <c r="G23" s="1"/>
      <c r="H23" s="3">
        <f t="shared" si="0"/>
        <v>0</v>
      </c>
      <c r="K23" s="7"/>
    </row>
    <row r="24" spans="1:11" ht="60" x14ac:dyDescent="0.25">
      <c r="A24" s="38"/>
      <c r="B24" s="5">
        <v>15</v>
      </c>
      <c r="C24" s="28">
        <v>463876</v>
      </c>
      <c r="D24" s="62" t="s">
        <v>90</v>
      </c>
      <c r="E24" s="64" t="s">
        <v>76</v>
      </c>
      <c r="F24" s="63">
        <v>96</v>
      </c>
      <c r="G24" s="1"/>
      <c r="H24" s="3">
        <f t="shared" si="0"/>
        <v>0</v>
      </c>
      <c r="K24" s="7"/>
    </row>
    <row r="25" spans="1:11" ht="75" x14ac:dyDescent="0.25">
      <c r="A25" s="38"/>
      <c r="B25" s="5">
        <v>16</v>
      </c>
      <c r="C25" s="28">
        <v>463822</v>
      </c>
      <c r="D25" s="62" t="s">
        <v>91</v>
      </c>
      <c r="E25" s="64" t="s">
        <v>76</v>
      </c>
      <c r="F25" s="63">
        <v>180</v>
      </c>
      <c r="G25" s="1"/>
      <c r="H25" s="3">
        <f t="shared" si="0"/>
        <v>0</v>
      </c>
      <c r="K25" s="7"/>
    </row>
    <row r="26" spans="1:11" ht="45" x14ac:dyDescent="0.25">
      <c r="A26" s="38"/>
      <c r="B26" s="5">
        <v>17</v>
      </c>
      <c r="C26" s="28">
        <v>463746</v>
      </c>
      <c r="D26" s="62" t="s">
        <v>92</v>
      </c>
      <c r="E26" s="64" t="s">
        <v>76</v>
      </c>
      <c r="F26" s="63">
        <v>600</v>
      </c>
      <c r="G26" s="1"/>
      <c r="H26" s="3">
        <f t="shared" si="0"/>
        <v>0</v>
      </c>
      <c r="K26" s="7"/>
    </row>
    <row r="27" spans="1:11" ht="45" x14ac:dyDescent="0.25">
      <c r="A27" s="38"/>
      <c r="B27" s="5">
        <v>18</v>
      </c>
      <c r="C27" s="28">
        <v>463809</v>
      </c>
      <c r="D27" s="62" t="s">
        <v>93</v>
      </c>
      <c r="E27" s="64" t="s">
        <v>76</v>
      </c>
      <c r="F27" s="63">
        <v>120</v>
      </c>
      <c r="G27" s="1"/>
      <c r="H27" s="3">
        <f t="shared" si="0"/>
        <v>0</v>
      </c>
      <c r="K27" s="7"/>
    </row>
    <row r="28" spans="1:11" ht="45" x14ac:dyDescent="0.25">
      <c r="A28" s="38"/>
      <c r="B28" s="5">
        <v>19</v>
      </c>
      <c r="C28" s="28">
        <v>463806</v>
      </c>
      <c r="D28" s="62" t="s">
        <v>94</v>
      </c>
      <c r="E28" s="64" t="s">
        <v>76</v>
      </c>
      <c r="F28" s="63">
        <v>1500</v>
      </c>
      <c r="G28" s="1"/>
      <c r="H28" s="3">
        <f t="shared" si="0"/>
        <v>0</v>
      </c>
      <c r="K28" s="7"/>
    </row>
    <row r="29" spans="1:11" ht="60" x14ac:dyDescent="0.25">
      <c r="A29" s="38"/>
      <c r="B29" s="5">
        <v>20</v>
      </c>
      <c r="C29" s="28">
        <v>464883</v>
      </c>
      <c r="D29" s="62" t="s">
        <v>95</v>
      </c>
      <c r="E29" s="64" t="s">
        <v>76</v>
      </c>
      <c r="F29" s="63">
        <v>18</v>
      </c>
      <c r="G29" s="1"/>
      <c r="H29" s="3">
        <f t="shared" si="0"/>
        <v>0</v>
      </c>
      <c r="K29" s="7"/>
    </row>
    <row r="30" spans="1:11" x14ac:dyDescent="0.25">
      <c r="A30" s="36" t="s">
        <v>74</v>
      </c>
      <c r="B30" s="37"/>
      <c r="C30" s="37"/>
      <c r="D30" s="37"/>
      <c r="E30" s="37"/>
      <c r="F30" s="37"/>
      <c r="G30" s="37"/>
      <c r="H30" s="32">
        <f>SUM(H10:H29)</f>
        <v>0</v>
      </c>
    </row>
    <row r="31" spans="1:11" ht="15.75" thickBot="1" x14ac:dyDescent="0.3">
      <c r="A31" s="33" t="s">
        <v>73</v>
      </c>
      <c r="B31" s="34"/>
      <c r="C31" s="34"/>
      <c r="D31" s="34"/>
      <c r="E31" s="34"/>
      <c r="F31" s="34"/>
      <c r="G31" s="34"/>
      <c r="H31" s="35"/>
    </row>
  </sheetData>
  <mergeCells count="11">
    <mergeCell ref="A31:H31"/>
    <mergeCell ref="A30:G30"/>
    <mergeCell ref="A10:A29"/>
    <mergeCell ref="A1:H1"/>
    <mergeCell ref="A2:H2"/>
    <mergeCell ref="A3:H3"/>
    <mergeCell ref="A4:H4"/>
    <mergeCell ref="A5:H5"/>
    <mergeCell ref="A6:H6"/>
    <mergeCell ref="A7:H7"/>
    <mergeCell ref="A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topLeftCell="X20" zoomScale="160" zoomScaleNormal="160" workbookViewId="0">
      <selection activeCell="AC29" sqref="AC29"/>
    </sheetView>
  </sheetViews>
  <sheetFormatPr defaultRowHeight="15" x14ac:dyDescent="0.25"/>
  <cols>
    <col min="4" max="4" width="92" customWidth="1"/>
    <col min="5" max="5" width="17.140625" customWidth="1"/>
    <col min="6" max="24" width="14.42578125" customWidth="1"/>
    <col min="25" max="25" width="11" customWidth="1"/>
    <col min="26" max="26" width="19.140625" bestFit="1" customWidth="1"/>
    <col min="29" max="29" width="21.140625" bestFit="1" customWidth="1"/>
    <col min="30" max="30" width="11.7109375" customWidth="1"/>
  </cols>
  <sheetData>
    <row r="1" spans="1:30" x14ac:dyDescent="0.25">
      <c r="A1" s="50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2"/>
    </row>
    <row r="2" spans="1:30" ht="45" x14ac:dyDescent="0.25">
      <c r="A2" s="19" t="s">
        <v>33</v>
      </c>
      <c r="B2" s="14" t="s">
        <v>34</v>
      </c>
      <c r="C2" s="14" t="s">
        <v>35</v>
      </c>
      <c r="D2" s="14" t="s">
        <v>36</v>
      </c>
      <c r="E2" s="14" t="s">
        <v>37</v>
      </c>
      <c r="F2" s="14" t="s">
        <v>38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51</v>
      </c>
      <c r="L2" s="14" t="s">
        <v>55</v>
      </c>
      <c r="M2" s="14" t="s">
        <v>56</v>
      </c>
      <c r="N2" s="14" t="s">
        <v>57</v>
      </c>
      <c r="O2" s="14" t="s">
        <v>58</v>
      </c>
      <c r="P2" s="14" t="s">
        <v>59</v>
      </c>
      <c r="Q2" s="14" t="s">
        <v>60</v>
      </c>
      <c r="R2" s="14" t="s">
        <v>61</v>
      </c>
      <c r="S2" s="14" t="s">
        <v>62</v>
      </c>
      <c r="T2" s="14" t="s">
        <v>63</v>
      </c>
      <c r="U2" s="14" t="s">
        <v>64</v>
      </c>
      <c r="V2" s="14" t="s">
        <v>65</v>
      </c>
      <c r="W2" s="14" t="s">
        <v>43</v>
      </c>
      <c r="X2" s="14" t="s">
        <v>52</v>
      </c>
      <c r="Y2" s="14" t="s">
        <v>39</v>
      </c>
      <c r="Z2" s="20" t="s">
        <v>40</v>
      </c>
      <c r="AA2" s="2"/>
      <c r="AB2" s="2"/>
      <c r="AC2" s="6"/>
      <c r="AD2" s="6"/>
    </row>
    <row r="3" spans="1:30" s="8" customFormat="1" ht="45" x14ac:dyDescent="0.25">
      <c r="A3" s="53">
        <v>1</v>
      </c>
      <c r="B3" s="5">
        <v>1</v>
      </c>
      <c r="C3" s="4">
        <v>330829</v>
      </c>
      <c r="D3" s="4" t="s">
        <v>0</v>
      </c>
      <c r="E3" s="4" t="s">
        <v>1</v>
      </c>
      <c r="F3" s="4">
        <v>15</v>
      </c>
      <c r="G3" s="10">
        <v>15.9</v>
      </c>
      <c r="H3" s="10">
        <v>19.8</v>
      </c>
      <c r="I3" s="10">
        <v>18.899999999999999</v>
      </c>
      <c r="J3" s="10">
        <v>15.65</v>
      </c>
      <c r="K3" s="10" t="s">
        <v>53</v>
      </c>
      <c r="L3" s="10" t="s">
        <v>53</v>
      </c>
      <c r="M3" s="10" t="s">
        <v>53</v>
      </c>
      <c r="N3" s="10" t="s">
        <v>53</v>
      </c>
      <c r="O3" s="10" t="s">
        <v>53</v>
      </c>
      <c r="P3" s="10" t="s">
        <v>53</v>
      </c>
      <c r="Q3" s="10" t="s">
        <v>53</v>
      </c>
      <c r="R3" s="10" t="s">
        <v>53</v>
      </c>
      <c r="S3" s="10" t="s">
        <v>53</v>
      </c>
      <c r="T3" s="10" t="s">
        <v>53</v>
      </c>
      <c r="U3" s="10" t="s">
        <v>53</v>
      </c>
      <c r="V3" s="10" t="s">
        <v>53</v>
      </c>
      <c r="W3" s="11">
        <f>AVERAGE(G3:V3)</f>
        <v>17.5625</v>
      </c>
      <c r="X3" s="10" t="s">
        <v>53</v>
      </c>
      <c r="Y3" s="1">
        <v>17.559999999999999</v>
      </c>
      <c r="Z3" s="3">
        <f>Y3*F3</f>
        <v>263.39999999999998</v>
      </c>
      <c r="AA3" s="9"/>
      <c r="AB3" s="9"/>
      <c r="AC3" s="9"/>
    </row>
    <row r="4" spans="1:30" s="8" customFormat="1" ht="30" x14ac:dyDescent="0.25">
      <c r="A4" s="53"/>
      <c r="B4" s="5">
        <v>2</v>
      </c>
      <c r="C4" s="4">
        <v>267283</v>
      </c>
      <c r="D4" s="4" t="s">
        <v>2</v>
      </c>
      <c r="E4" s="4" t="s">
        <v>3</v>
      </c>
      <c r="F4" s="4">
        <v>400</v>
      </c>
      <c r="G4" s="10">
        <v>1.2</v>
      </c>
      <c r="H4" s="10">
        <v>0.91</v>
      </c>
      <c r="I4" s="10">
        <v>0.95</v>
      </c>
      <c r="J4" s="10">
        <v>0.97</v>
      </c>
      <c r="K4" s="10" t="s">
        <v>53</v>
      </c>
      <c r="L4" s="10" t="s">
        <v>53</v>
      </c>
      <c r="M4" s="10" t="s">
        <v>53</v>
      </c>
      <c r="N4" s="10" t="s">
        <v>53</v>
      </c>
      <c r="O4" s="10" t="s">
        <v>53</v>
      </c>
      <c r="P4" s="10" t="s">
        <v>53</v>
      </c>
      <c r="Q4" s="10" t="s">
        <v>53</v>
      </c>
      <c r="R4" s="10" t="s">
        <v>53</v>
      </c>
      <c r="S4" s="10" t="s">
        <v>53</v>
      </c>
      <c r="T4" s="10" t="s">
        <v>53</v>
      </c>
      <c r="U4" s="10" t="s">
        <v>53</v>
      </c>
      <c r="V4" s="10" t="s">
        <v>53</v>
      </c>
      <c r="W4" s="11">
        <f>AVERAGE(G4:V4)</f>
        <v>1.0074999999999998</v>
      </c>
      <c r="X4" s="10" t="s">
        <v>53</v>
      </c>
      <c r="Y4" s="1">
        <v>1</v>
      </c>
      <c r="Z4" s="3">
        <f t="shared" ref="Z4:Z30" si="0">Y4*F4</f>
        <v>400</v>
      </c>
      <c r="AA4" s="9"/>
      <c r="AB4" s="9"/>
      <c r="AC4" s="9"/>
    </row>
    <row r="5" spans="1:30" s="8" customFormat="1" ht="30" x14ac:dyDescent="0.25">
      <c r="A5" s="53"/>
      <c r="B5" s="5">
        <v>3</v>
      </c>
      <c r="C5" s="4">
        <v>270620</v>
      </c>
      <c r="D5" s="4" t="s">
        <v>4</v>
      </c>
      <c r="E5" s="4" t="s">
        <v>3</v>
      </c>
      <c r="F5" s="4">
        <v>4000</v>
      </c>
      <c r="G5" s="10">
        <v>1.1299999999999999</v>
      </c>
      <c r="H5" s="10">
        <v>1.19</v>
      </c>
      <c r="I5" s="10">
        <v>1</v>
      </c>
      <c r="J5" s="10">
        <v>0.79</v>
      </c>
      <c r="K5" s="10">
        <v>1</v>
      </c>
      <c r="L5" s="10" t="s">
        <v>53</v>
      </c>
      <c r="M5" s="10" t="s">
        <v>53</v>
      </c>
      <c r="N5" s="10" t="s">
        <v>53</v>
      </c>
      <c r="O5" s="10" t="s">
        <v>53</v>
      </c>
      <c r="P5" s="10" t="s">
        <v>53</v>
      </c>
      <c r="Q5" s="10" t="s">
        <v>53</v>
      </c>
      <c r="R5" s="10" t="s">
        <v>53</v>
      </c>
      <c r="S5" s="10" t="s">
        <v>53</v>
      </c>
      <c r="T5" s="10" t="s">
        <v>53</v>
      </c>
      <c r="U5" s="10" t="s">
        <v>53</v>
      </c>
      <c r="V5" s="10" t="s">
        <v>53</v>
      </c>
      <c r="W5" s="11">
        <f>AVERAGE(G5:V5)</f>
        <v>1.0219999999999998</v>
      </c>
      <c r="X5" s="10" t="s">
        <v>53</v>
      </c>
      <c r="Y5" s="1">
        <v>1.02</v>
      </c>
      <c r="Z5" s="3">
        <f t="shared" si="0"/>
        <v>4080</v>
      </c>
      <c r="AA5" s="9"/>
      <c r="AB5" s="9"/>
      <c r="AC5" s="9"/>
    </row>
    <row r="6" spans="1:30" s="8" customFormat="1" ht="30" x14ac:dyDescent="0.25">
      <c r="A6" s="53"/>
      <c r="B6" s="5">
        <v>4</v>
      </c>
      <c r="C6" s="15">
        <v>270917</v>
      </c>
      <c r="D6" s="4" t="s">
        <v>5</v>
      </c>
      <c r="E6" s="4" t="s">
        <v>3</v>
      </c>
      <c r="F6" s="4">
        <v>4000</v>
      </c>
      <c r="G6" s="21">
        <v>1.08</v>
      </c>
      <c r="H6" s="10">
        <v>0.5</v>
      </c>
      <c r="I6" s="10">
        <v>0.97</v>
      </c>
      <c r="J6" s="4" t="s">
        <v>53</v>
      </c>
      <c r="K6" s="4" t="s">
        <v>53</v>
      </c>
      <c r="L6" s="10" t="s">
        <v>53</v>
      </c>
      <c r="M6" s="10" t="s">
        <v>53</v>
      </c>
      <c r="N6" s="10" t="s">
        <v>53</v>
      </c>
      <c r="O6" s="10" t="s">
        <v>53</v>
      </c>
      <c r="P6" s="10" t="s">
        <v>53</v>
      </c>
      <c r="Q6" s="10" t="s">
        <v>53</v>
      </c>
      <c r="R6" s="10" t="s">
        <v>53</v>
      </c>
      <c r="S6" s="10" t="s">
        <v>53</v>
      </c>
      <c r="T6" s="10" t="s">
        <v>53</v>
      </c>
      <c r="U6" s="10" t="s">
        <v>53</v>
      </c>
      <c r="V6" s="10" t="s">
        <v>53</v>
      </c>
      <c r="W6" s="11" t="s">
        <v>53</v>
      </c>
      <c r="X6" s="10">
        <f>MEDIAN(G6:V6)</f>
        <v>0.97</v>
      </c>
      <c r="Y6" s="1">
        <v>0.97</v>
      </c>
      <c r="Z6" s="3">
        <f t="shared" si="0"/>
        <v>3880</v>
      </c>
      <c r="AA6" s="9"/>
      <c r="AB6" s="9"/>
      <c r="AC6" s="9"/>
    </row>
    <row r="7" spans="1:30" s="8" customFormat="1" x14ac:dyDescent="0.25">
      <c r="A7" s="53"/>
      <c r="B7" s="5">
        <v>5</v>
      </c>
      <c r="C7" s="4">
        <v>267203</v>
      </c>
      <c r="D7" s="4" t="s">
        <v>6</v>
      </c>
      <c r="E7" s="4" t="s">
        <v>3</v>
      </c>
      <c r="F7" s="4">
        <v>4000</v>
      </c>
      <c r="G7" s="10">
        <v>0.19</v>
      </c>
      <c r="H7" s="10">
        <v>0.23</v>
      </c>
      <c r="I7" s="10">
        <v>0.2</v>
      </c>
      <c r="J7" s="10">
        <v>0.18</v>
      </c>
      <c r="K7" s="4" t="s">
        <v>53</v>
      </c>
      <c r="L7" s="10" t="s">
        <v>53</v>
      </c>
      <c r="M7" s="10" t="s">
        <v>53</v>
      </c>
      <c r="N7" s="10" t="s">
        <v>53</v>
      </c>
      <c r="O7" s="10" t="s">
        <v>53</v>
      </c>
      <c r="P7" s="10" t="s">
        <v>53</v>
      </c>
      <c r="Q7" s="10" t="s">
        <v>53</v>
      </c>
      <c r="R7" s="10" t="s">
        <v>53</v>
      </c>
      <c r="S7" s="10" t="s">
        <v>53</v>
      </c>
      <c r="T7" s="10" t="s">
        <v>53</v>
      </c>
      <c r="U7" s="10" t="s">
        <v>53</v>
      </c>
      <c r="V7" s="10" t="s">
        <v>53</v>
      </c>
      <c r="W7" s="11">
        <f>AVERAGE(G7:V7)</f>
        <v>0.2</v>
      </c>
      <c r="X7" s="10" t="s">
        <v>53</v>
      </c>
      <c r="Y7" s="1">
        <v>0.2</v>
      </c>
      <c r="Z7" s="3">
        <f t="shared" si="0"/>
        <v>800</v>
      </c>
      <c r="AA7" s="9"/>
      <c r="AB7" s="9"/>
      <c r="AC7" s="9"/>
    </row>
    <row r="8" spans="1:30" s="8" customFormat="1" ht="30" x14ac:dyDescent="0.25">
      <c r="A8" s="53"/>
      <c r="B8" s="5">
        <v>6</v>
      </c>
      <c r="C8" s="4">
        <v>273137</v>
      </c>
      <c r="D8" s="4" t="s">
        <v>7</v>
      </c>
      <c r="E8" s="4" t="s">
        <v>3</v>
      </c>
      <c r="F8" s="4">
        <v>1500</v>
      </c>
      <c r="G8" s="22">
        <v>0.52</v>
      </c>
      <c r="H8" s="4">
        <v>0.18</v>
      </c>
      <c r="I8" s="10">
        <v>0.15</v>
      </c>
      <c r="J8" s="4" t="s">
        <v>53</v>
      </c>
      <c r="K8" s="4" t="s">
        <v>53</v>
      </c>
      <c r="L8" s="10" t="s">
        <v>53</v>
      </c>
      <c r="M8" s="10" t="s">
        <v>53</v>
      </c>
      <c r="N8" s="10" t="s">
        <v>53</v>
      </c>
      <c r="O8" s="10" t="s">
        <v>53</v>
      </c>
      <c r="P8" s="10" t="s">
        <v>53</v>
      </c>
      <c r="Q8" s="10" t="s">
        <v>53</v>
      </c>
      <c r="R8" s="10" t="s">
        <v>53</v>
      </c>
      <c r="S8" s="10" t="s">
        <v>53</v>
      </c>
      <c r="T8" s="10" t="s">
        <v>53</v>
      </c>
      <c r="U8" s="10" t="s">
        <v>53</v>
      </c>
      <c r="V8" s="10" t="s">
        <v>53</v>
      </c>
      <c r="W8" s="11" t="s">
        <v>53</v>
      </c>
      <c r="X8" s="10">
        <f>MEDIAN(G8:V8)</f>
        <v>0.18</v>
      </c>
      <c r="Y8" s="1">
        <v>0.18</v>
      </c>
      <c r="Z8" s="3">
        <f t="shared" si="0"/>
        <v>270</v>
      </c>
      <c r="AC8" s="9"/>
    </row>
    <row r="9" spans="1:30" s="8" customFormat="1" ht="30" x14ac:dyDescent="0.25">
      <c r="A9" s="53"/>
      <c r="B9" s="5">
        <v>7</v>
      </c>
      <c r="C9" s="4">
        <v>271064</v>
      </c>
      <c r="D9" s="4" t="s">
        <v>8</v>
      </c>
      <c r="E9" s="4" t="s">
        <v>1</v>
      </c>
      <c r="F9" s="4">
        <v>200</v>
      </c>
      <c r="G9" s="10">
        <v>10.19</v>
      </c>
      <c r="H9" s="10">
        <v>11.33</v>
      </c>
      <c r="I9" s="10">
        <v>13.2</v>
      </c>
      <c r="J9" s="4" t="s">
        <v>53</v>
      </c>
      <c r="K9" s="4" t="s">
        <v>53</v>
      </c>
      <c r="L9" s="10" t="s">
        <v>53</v>
      </c>
      <c r="M9" s="10" t="s">
        <v>53</v>
      </c>
      <c r="N9" s="10" t="s">
        <v>53</v>
      </c>
      <c r="O9" s="10" t="s">
        <v>53</v>
      </c>
      <c r="P9" s="10" t="s">
        <v>53</v>
      </c>
      <c r="Q9" s="10" t="s">
        <v>53</v>
      </c>
      <c r="R9" s="10" t="s">
        <v>53</v>
      </c>
      <c r="S9" s="10" t="s">
        <v>53</v>
      </c>
      <c r="T9" s="10" t="s">
        <v>53</v>
      </c>
      <c r="U9" s="10" t="s">
        <v>53</v>
      </c>
      <c r="V9" s="10" t="s">
        <v>53</v>
      </c>
      <c r="W9" s="11">
        <f>AVERAGE(G9:V9)</f>
        <v>11.573333333333332</v>
      </c>
      <c r="X9" s="10" t="s">
        <v>53</v>
      </c>
      <c r="Y9" s="1">
        <v>11.57</v>
      </c>
      <c r="Z9" s="3">
        <f t="shared" si="0"/>
        <v>2314</v>
      </c>
      <c r="AC9" s="9"/>
    </row>
    <row r="10" spans="1:30" s="8" customFormat="1" ht="30" x14ac:dyDescent="0.25">
      <c r="A10" s="53"/>
      <c r="B10" s="5">
        <v>8</v>
      </c>
      <c r="C10" s="4">
        <v>272333</v>
      </c>
      <c r="D10" s="4" t="s">
        <v>9</v>
      </c>
      <c r="E10" s="4" t="s">
        <v>3</v>
      </c>
      <c r="F10" s="4">
        <v>3000</v>
      </c>
      <c r="G10" s="12">
        <v>0.60499999999999998</v>
      </c>
      <c r="H10" s="10">
        <v>0.62</v>
      </c>
      <c r="I10" s="10">
        <v>0.9</v>
      </c>
      <c r="J10" s="10">
        <v>0.61</v>
      </c>
      <c r="K10" s="10">
        <v>0.63</v>
      </c>
      <c r="L10" s="10">
        <v>0.61899999999999999</v>
      </c>
      <c r="M10" s="10">
        <v>0.7</v>
      </c>
      <c r="N10" s="10">
        <v>0.81</v>
      </c>
      <c r="O10" s="10">
        <v>0.64</v>
      </c>
      <c r="P10" s="10">
        <v>0.82</v>
      </c>
      <c r="Q10" s="10">
        <v>0.79</v>
      </c>
      <c r="R10" s="10">
        <v>0.76</v>
      </c>
      <c r="S10" s="10">
        <v>0.75</v>
      </c>
      <c r="T10" s="10">
        <v>0.69</v>
      </c>
      <c r="U10" s="10">
        <v>0.67</v>
      </c>
      <c r="V10" s="10">
        <v>0.6532</v>
      </c>
      <c r="W10" s="11">
        <v>0.70279999999999998</v>
      </c>
      <c r="X10" s="10" t="s">
        <v>53</v>
      </c>
      <c r="Y10" s="1">
        <v>0.7</v>
      </c>
      <c r="Z10" s="3">
        <f t="shared" si="0"/>
        <v>2100</v>
      </c>
      <c r="AC10" s="9"/>
    </row>
    <row r="11" spans="1:30" s="8" customFormat="1" ht="30" x14ac:dyDescent="0.25">
      <c r="A11" s="53"/>
      <c r="B11" s="5">
        <v>9</v>
      </c>
      <c r="C11" s="4">
        <v>267205</v>
      </c>
      <c r="D11" s="4" t="s">
        <v>10</v>
      </c>
      <c r="E11" s="4" t="s">
        <v>1</v>
      </c>
      <c r="F11" s="4">
        <v>50</v>
      </c>
      <c r="G11" s="1">
        <v>4</v>
      </c>
      <c r="H11" s="10">
        <v>5.28</v>
      </c>
      <c r="I11" s="1">
        <v>3.18</v>
      </c>
      <c r="J11" s="4" t="s">
        <v>53</v>
      </c>
      <c r="K11" s="4" t="s">
        <v>53</v>
      </c>
      <c r="L11" s="10" t="s">
        <v>53</v>
      </c>
      <c r="M11" s="10" t="s">
        <v>53</v>
      </c>
      <c r="N11" s="10" t="s">
        <v>53</v>
      </c>
      <c r="O11" s="10" t="s">
        <v>53</v>
      </c>
      <c r="P11" s="10" t="s">
        <v>53</v>
      </c>
      <c r="Q11" s="10" t="s">
        <v>53</v>
      </c>
      <c r="R11" s="10" t="s">
        <v>53</v>
      </c>
      <c r="S11" s="10" t="s">
        <v>53</v>
      </c>
      <c r="T11" s="10" t="s">
        <v>53</v>
      </c>
      <c r="U11" s="10" t="s">
        <v>53</v>
      </c>
      <c r="V11" s="10" t="s">
        <v>53</v>
      </c>
      <c r="W11" s="11">
        <f t="shared" ref="W11" si="1">AVERAGE(G11:V11)</f>
        <v>4.1533333333333333</v>
      </c>
      <c r="X11" s="10" t="s">
        <v>53</v>
      </c>
      <c r="Y11" s="1">
        <v>4.1500000000000004</v>
      </c>
      <c r="Z11" s="3">
        <f t="shared" si="0"/>
        <v>207.50000000000003</v>
      </c>
      <c r="AC11" s="9"/>
    </row>
    <row r="12" spans="1:30" x14ac:dyDescent="0.25">
      <c r="A12" s="53"/>
      <c r="B12" s="5">
        <v>10</v>
      </c>
      <c r="C12" s="4">
        <v>267676</v>
      </c>
      <c r="D12" s="4" t="s">
        <v>11</v>
      </c>
      <c r="E12" s="4" t="s">
        <v>3</v>
      </c>
      <c r="F12" s="4">
        <v>2000</v>
      </c>
      <c r="G12" s="10">
        <v>0.3</v>
      </c>
      <c r="H12" s="1">
        <v>0.39</v>
      </c>
      <c r="I12" s="16">
        <v>0.67500000000000004</v>
      </c>
      <c r="J12" s="4" t="s">
        <v>53</v>
      </c>
      <c r="K12" s="4" t="s">
        <v>53</v>
      </c>
      <c r="L12" s="10" t="s">
        <v>53</v>
      </c>
      <c r="M12" s="10" t="s">
        <v>53</v>
      </c>
      <c r="N12" s="10" t="s">
        <v>53</v>
      </c>
      <c r="O12" s="10" t="s">
        <v>53</v>
      </c>
      <c r="P12" s="10" t="s">
        <v>53</v>
      </c>
      <c r="Q12" s="10" t="s">
        <v>53</v>
      </c>
      <c r="R12" s="10" t="s">
        <v>53</v>
      </c>
      <c r="S12" s="10" t="s">
        <v>53</v>
      </c>
      <c r="T12" s="10" t="s">
        <v>53</v>
      </c>
      <c r="U12" s="10" t="s">
        <v>53</v>
      </c>
      <c r="V12" s="10" t="s">
        <v>53</v>
      </c>
      <c r="W12" s="11" t="s">
        <v>53</v>
      </c>
      <c r="X12" s="10">
        <f>MEDIAN(G12:V12)</f>
        <v>0.39</v>
      </c>
      <c r="Y12" s="1">
        <v>0.39</v>
      </c>
      <c r="Z12" s="3">
        <f t="shared" si="0"/>
        <v>780</v>
      </c>
      <c r="AC12" s="7"/>
    </row>
    <row r="13" spans="1:30" ht="45" x14ac:dyDescent="0.25">
      <c r="A13" s="53"/>
      <c r="B13" s="5">
        <v>11</v>
      </c>
      <c r="C13" s="4">
        <v>270889</v>
      </c>
      <c r="D13" s="4" t="s">
        <v>12</v>
      </c>
      <c r="E13" s="4" t="s">
        <v>13</v>
      </c>
      <c r="F13" s="4">
        <v>30</v>
      </c>
      <c r="G13" s="10">
        <v>22.08</v>
      </c>
      <c r="H13" s="10">
        <v>26.7</v>
      </c>
      <c r="I13" s="10">
        <v>21.94</v>
      </c>
      <c r="J13" s="4" t="s">
        <v>53</v>
      </c>
      <c r="K13" s="4" t="s">
        <v>53</v>
      </c>
      <c r="L13" s="10" t="s">
        <v>53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53</v>
      </c>
      <c r="S13" s="10" t="s">
        <v>53</v>
      </c>
      <c r="T13" s="10" t="s">
        <v>53</v>
      </c>
      <c r="U13" s="10" t="s">
        <v>53</v>
      </c>
      <c r="V13" s="10" t="s">
        <v>53</v>
      </c>
      <c r="W13" s="11">
        <f>AVERAGE(G13:J13)</f>
        <v>23.573333333333334</v>
      </c>
      <c r="X13" s="10" t="s">
        <v>53</v>
      </c>
      <c r="Y13" s="18">
        <v>23.57</v>
      </c>
      <c r="Z13" s="3">
        <f t="shared" si="0"/>
        <v>707.1</v>
      </c>
      <c r="AC13" s="7"/>
    </row>
    <row r="14" spans="1:30" x14ac:dyDescent="0.25">
      <c r="A14" s="53"/>
      <c r="B14" s="5">
        <v>12</v>
      </c>
      <c r="C14" s="4">
        <v>273466</v>
      </c>
      <c r="D14" s="4" t="s">
        <v>14</v>
      </c>
      <c r="E14" s="4" t="s">
        <v>3</v>
      </c>
      <c r="F14" s="4">
        <v>4000</v>
      </c>
      <c r="G14" s="10">
        <v>0.42</v>
      </c>
      <c r="H14" s="11">
        <v>0.39700000000000002</v>
      </c>
      <c r="I14" s="1">
        <v>0.91</v>
      </c>
      <c r="J14" s="4" t="s">
        <v>53</v>
      </c>
      <c r="K14" s="4" t="s">
        <v>53</v>
      </c>
      <c r="L14" s="10" t="s">
        <v>53</v>
      </c>
      <c r="M14" s="10" t="s">
        <v>53</v>
      </c>
      <c r="N14" s="10" t="s">
        <v>53</v>
      </c>
      <c r="O14" s="10" t="s">
        <v>53</v>
      </c>
      <c r="P14" s="10" t="s">
        <v>53</v>
      </c>
      <c r="Q14" s="10" t="s">
        <v>53</v>
      </c>
      <c r="R14" s="10" t="s">
        <v>53</v>
      </c>
      <c r="S14" s="10" t="s">
        <v>53</v>
      </c>
      <c r="T14" s="10" t="s">
        <v>53</v>
      </c>
      <c r="U14" s="10" t="s">
        <v>53</v>
      </c>
      <c r="V14" s="10" t="s">
        <v>53</v>
      </c>
      <c r="W14" s="11" t="s">
        <v>53</v>
      </c>
      <c r="X14" s="10">
        <v>0.42</v>
      </c>
      <c r="Y14" s="1">
        <v>0.42</v>
      </c>
      <c r="Z14" s="3">
        <f t="shared" si="0"/>
        <v>1680</v>
      </c>
      <c r="AC14" s="7"/>
    </row>
    <row r="15" spans="1:30" x14ac:dyDescent="0.25">
      <c r="A15" s="53"/>
      <c r="B15" s="5">
        <v>13</v>
      </c>
      <c r="C15" s="4">
        <v>273710</v>
      </c>
      <c r="D15" s="4" t="s">
        <v>15</v>
      </c>
      <c r="E15" s="4" t="s">
        <v>3</v>
      </c>
      <c r="F15" s="4">
        <v>2000</v>
      </c>
      <c r="G15" s="10">
        <v>1.5</v>
      </c>
      <c r="H15" s="10">
        <v>0.3</v>
      </c>
      <c r="I15" s="10">
        <v>0.9</v>
      </c>
      <c r="J15" s="4" t="s">
        <v>53</v>
      </c>
      <c r="K15" s="4" t="s">
        <v>53</v>
      </c>
      <c r="L15" s="10" t="s">
        <v>53</v>
      </c>
      <c r="M15" s="10" t="s">
        <v>53</v>
      </c>
      <c r="N15" s="10" t="s">
        <v>53</v>
      </c>
      <c r="O15" s="10" t="s">
        <v>53</v>
      </c>
      <c r="P15" s="10" t="s">
        <v>53</v>
      </c>
      <c r="Q15" s="10" t="s">
        <v>53</v>
      </c>
      <c r="R15" s="10" t="s">
        <v>53</v>
      </c>
      <c r="S15" s="10" t="s">
        <v>53</v>
      </c>
      <c r="T15" s="10" t="s">
        <v>53</v>
      </c>
      <c r="U15" s="10" t="s">
        <v>53</v>
      </c>
      <c r="V15" s="10" t="s">
        <v>53</v>
      </c>
      <c r="W15" s="11" t="s">
        <v>53</v>
      </c>
      <c r="X15" s="10">
        <f>MEDIAN(G15:V15)</f>
        <v>0.9</v>
      </c>
      <c r="Y15" s="1">
        <v>0.9</v>
      </c>
      <c r="Z15" s="3">
        <f t="shared" si="0"/>
        <v>1800</v>
      </c>
      <c r="AC15" s="7"/>
    </row>
    <row r="16" spans="1:30" x14ac:dyDescent="0.25">
      <c r="A16" s="53"/>
      <c r="B16" s="5">
        <v>14</v>
      </c>
      <c r="C16" s="4">
        <v>267712</v>
      </c>
      <c r="D16" s="4" t="s">
        <v>16</v>
      </c>
      <c r="E16" s="4" t="s">
        <v>17</v>
      </c>
      <c r="F16" s="4">
        <v>2000</v>
      </c>
      <c r="G16" s="10">
        <v>0.4</v>
      </c>
      <c r="H16" s="10">
        <v>0.12</v>
      </c>
      <c r="I16" s="21">
        <v>0.12</v>
      </c>
      <c r="J16" s="4" t="s">
        <v>53</v>
      </c>
      <c r="K16" s="4" t="s">
        <v>53</v>
      </c>
      <c r="L16" s="10" t="s">
        <v>53</v>
      </c>
      <c r="M16" s="10" t="s">
        <v>53</v>
      </c>
      <c r="N16" s="10" t="s">
        <v>53</v>
      </c>
      <c r="O16" s="10" t="s">
        <v>53</v>
      </c>
      <c r="P16" s="10" t="s">
        <v>53</v>
      </c>
      <c r="Q16" s="10" t="s">
        <v>53</v>
      </c>
      <c r="R16" s="10" t="s">
        <v>53</v>
      </c>
      <c r="S16" s="10" t="s">
        <v>53</v>
      </c>
      <c r="T16" s="10" t="s">
        <v>53</v>
      </c>
      <c r="U16" s="10" t="s">
        <v>53</v>
      </c>
      <c r="V16" s="10" t="s">
        <v>53</v>
      </c>
      <c r="W16" s="11" t="s">
        <v>53</v>
      </c>
      <c r="X16" s="10">
        <v>0.12</v>
      </c>
      <c r="Y16" s="1">
        <v>0.12</v>
      </c>
      <c r="Z16" s="3">
        <f t="shared" si="0"/>
        <v>240</v>
      </c>
      <c r="AC16" s="7"/>
    </row>
    <row r="17" spans="1:29" x14ac:dyDescent="0.25">
      <c r="A17" s="53"/>
      <c r="B17" s="5">
        <v>15</v>
      </c>
      <c r="C17" s="4">
        <v>267779</v>
      </c>
      <c r="D17" s="4" t="s">
        <v>18</v>
      </c>
      <c r="E17" s="4" t="s">
        <v>3</v>
      </c>
      <c r="F17" s="4">
        <v>2000</v>
      </c>
      <c r="G17" s="21">
        <v>0.33</v>
      </c>
      <c r="H17" s="10">
        <v>0.8</v>
      </c>
      <c r="I17" s="10">
        <v>0.98</v>
      </c>
      <c r="J17" s="1">
        <v>0.6</v>
      </c>
      <c r="K17" s="4" t="s">
        <v>53</v>
      </c>
      <c r="L17" s="10" t="s">
        <v>53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53</v>
      </c>
      <c r="S17" s="10" t="s">
        <v>53</v>
      </c>
      <c r="T17" s="10" t="s">
        <v>53</v>
      </c>
      <c r="U17" s="10" t="s">
        <v>53</v>
      </c>
      <c r="V17" s="10" t="s">
        <v>53</v>
      </c>
      <c r="W17" s="11" t="s">
        <v>53</v>
      </c>
      <c r="X17" s="10">
        <f>MEDIAN(G17:V17)</f>
        <v>0.7</v>
      </c>
      <c r="Y17" s="1">
        <v>0.7</v>
      </c>
      <c r="Z17" s="3">
        <f t="shared" si="0"/>
        <v>1400</v>
      </c>
      <c r="AC17" s="7"/>
    </row>
    <row r="18" spans="1:29" ht="30" x14ac:dyDescent="0.25">
      <c r="A18" s="53"/>
      <c r="B18" s="5">
        <v>16</v>
      </c>
      <c r="C18" s="4">
        <v>378572</v>
      </c>
      <c r="D18" s="4" t="s">
        <v>19</v>
      </c>
      <c r="E18" s="4" t="s">
        <v>17</v>
      </c>
      <c r="F18" s="4">
        <v>2000</v>
      </c>
      <c r="G18" s="1">
        <v>0.7</v>
      </c>
      <c r="H18" s="10">
        <v>0.4</v>
      </c>
      <c r="I18" s="11">
        <v>0.81499999999999995</v>
      </c>
      <c r="J18" s="4" t="s">
        <v>53</v>
      </c>
      <c r="K18" s="4" t="s">
        <v>53</v>
      </c>
      <c r="L18" s="10" t="s">
        <v>53</v>
      </c>
      <c r="M18" s="10" t="s">
        <v>53</v>
      </c>
      <c r="N18" s="10" t="s">
        <v>53</v>
      </c>
      <c r="O18" s="10" t="s">
        <v>53</v>
      </c>
      <c r="P18" s="10" t="s">
        <v>53</v>
      </c>
      <c r="Q18" s="10" t="s">
        <v>53</v>
      </c>
      <c r="R18" s="10" t="s">
        <v>53</v>
      </c>
      <c r="S18" s="10" t="s">
        <v>53</v>
      </c>
      <c r="T18" s="10" t="s">
        <v>53</v>
      </c>
      <c r="U18" s="10" t="s">
        <v>53</v>
      </c>
      <c r="V18" s="10" t="s">
        <v>53</v>
      </c>
      <c r="W18" s="11" t="s">
        <v>53</v>
      </c>
      <c r="X18" s="10">
        <f>MEDIAN(G18:V18)</f>
        <v>0.7</v>
      </c>
      <c r="Y18" s="1">
        <v>0.7</v>
      </c>
      <c r="Z18" s="3">
        <f t="shared" si="0"/>
        <v>1400</v>
      </c>
      <c r="AC18" s="7"/>
    </row>
    <row r="19" spans="1:29" ht="45" x14ac:dyDescent="0.25">
      <c r="A19" s="53"/>
      <c r="B19" s="5">
        <v>17</v>
      </c>
      <c r="C19" s="4">
        <v>270228</v>
      </c>
      <c r="D19" s="4" t="s">
        <v>20</v>
      </c>
      <c r="E19" s="4" t="s">
        <v>1</v>
      </c>
      <c r="F19" s="4">
        <v>10</v>
      </c>
      <c r="G19" s="10">
        <v>17.03</v>
      </c>
      <c r="H19" s="10">
        <v>17.440000000000001</v>
      </c>
      <c r="I19" s="10">
        <v>16.989999999999998</v>
      </c>
      <c r="J19" s="10">
        <v>17.239999999999998</v>
      </c>
      <c r="K19" s="10">
        <v>19.93</v>
      </c>
      <c r="L19" s="10">
        <v>15.63</v>
      </c>
      <c r="M19" s="10">
        <v>15.82</v>
      </c>
      <c r="N19" s="1">
        <v>16.190000000000001</v>
      </c>
      <c r="O19" s="10">
        <v>17.14</v>
      </c>
      <c r="P19" s="10">
        <v>16.059999999999999</v>
      </c>
      <c r="Q19" s="10">
        <v>16.059999999999999</v>
      </c>
      <c r="R19" s="10">
        <v>15.63</v>
      </c>
      <c r="S19" s="10">
        <v>15.32</v>
      </c>
      <c r="T19" s="10">
        <v>15.25</v>
      </c>
      <c r="U19" s="4" t="s">
        <v>53</v>
      </c>
      <c r="V19" s="4" t="s">
        <v>53</v>
      </c>
      <c r="W19" s="11">
        <v>16.54</v>
      </c>
      <c r="X19" s="10" t="s">
        <v>53</v>
      </c>
      <c r="Y19" s="1">
        <v>16.54</v>
      </c>
      <c r="Z19" s="3">
        <f t="shared" si="0"/>
        <v>165.39999999999998</v>
      </c>
      <c r="AC19" s="7"/>
    </row>
    <row r="20" spans="1:29" x14ac:dyDescent="0.25">
      <c r="A20" s="53"/>
      <c r="B20" s="5">
        <v>18</v>
      </c>
      <c r="C20" s="4">
        <v>267743</v>
      </c>
      <c r="D20" s="4" t="s">
        <v>21</v>
      </c>
      <c r="E20" s="4" t="s">
        <v>3</v>
      </c>
      <c r="F20" s="4">
        <v>3000</v>
      </c>
      <c r="G20" s="10">
        <v>0.68</v>
      </c>
      <c r="H20" s="4">
        <v>2.73</v>
      </c>
      <c r="I20" s="17">
        <v>0.6</v>
      </c>
      <c r="J20" s="4" t="s">
        <v>53</v>
      </c>
      <c r="K20" s="4" t="s">
        <v>53</v>
      </c>
      <c r="L20" s="4" t="s">
        <v>53</v>
      </c>
      <c r="M20" s="4" t="s">
        <v>53</v>
      </c>
      <c r="N20" s="4" t="s">
        <v>53</v>
      </c>
      <c r="O20" s="4" t="s">
        <v>53</v>
      </c>
      <c r="P20" s="4" t="s">
        <v>53</v>
      </c>
      <c r="Q20" s="4" t="s">
        <v>53</v>
      </c>
      <c r="R20" s="4" t="s">
        <v>53</v>
      </c>
      <c r="S20" s="4" t="s">
        <v>53</v>
      </c>
      <c r="T20" s="4" t="s">
        <v>53</v>
      </c>
      <c r="U20" s="4" t="s">
        <v>53</v>
      </c>
      <c r="V20" s="4" t="s">
        <v>53</v>
      </c>
      <c r="W20" s="11" t="s">
        <v>53</v>
      </c>
      <c r="X20" s="10">
        <f>MEDIAN(G20:I20)</f>
        <v>0.68</v>
      </c>
      <c r="Y20" s="1">
        <v>0.68</v>
      </c>
      <c r="Z20" s="3">
        <f t="shared" si="0"/>
        <v>2040.0000000000002</v>
      </c>
      <c r="AC20" s="7"/>
    </row>
    <row r="21" spans="1:29" ht="45" x14ac:dyDescent="0.25">
      <c r="A21" s="53"/>
      <c r="B21" s="5">
        <v>19</v>
      </c>
      <c r="C21" s="4">
        <v>317787</v>
      </c>
      <c r="D21" s="4" t="s">
        <v>22</v>
      </c>
      <c r="E21" s="4" t="s">
        <v>1</v>
      </c>
      <c r="F21" s="4">
        <v>200</v>
      </c>
      <c r="G21" s="10">
        <v>24</v>
      </c>
      <c r="H21" s="10">
        <v>25.9</v>
      </c>
      <c r="I21" s="10">
        <v>27.82</v>
      </c>
      <c r="J21" s="10">
        <v>27.92</v>
      </c>
      <c r="K21" s="10">
        <v>32</v>
      </c>
      <c r="L21" s="12">
        <v>28.169499999999999</v>
      </c>
      <c r="M21" s="4" t="s">
        <v>53</v>
      </c>
      <c r="N21" s="4" t="s">
        <v>53</v>
      </c>
      <c r="O21" s="4" t="s">
        <v>53</v>
      </c>
      <c r="P21" s="4" t="s">
        <v>53</v>
      </c>
      <c r="Q21" s="4" t="s">
        <v>53</v>
      </c>
      <c r="R21" s="4" t="s">
        <v>53</v>
      </c>
      <c r="S21" s="4" t="s">
        <v>53</v>
      </c>
      <c r="T21" s="4" t="s">
        <v>53</v>
      </c>
      <c r="U21" s="4" t="s">
        <v>53</v>
      </c>
      <c r="V21" s="4" t="s">
        <v>53</v>
      </c>
      <c r="W21" s="11">
        <f>AVERAGE(G21:V21)</f>
        <v>27.634916666666665</v>
      </c>
      <c r="X21" s="10" t="s">
        <v>53</v>
      </c>
      <c r="Y21" s="1">
        <v>27.63</v>
      </c>
      <c r="Z21" s="3">
        <f t="shared" si="0"/>
        <v>5526</v>
      </c>
      <c r="AC21" s="7"/>
    </row>
    <row r="22" spans="1:29" ht="30" x14ac:dyDescent="0.25">
      <c r="A22" s="53"/>
      <c r="B22" s="5">
        <v>20</v>
      </c>
      <c r="C22" s="4">
        <v>412965</v>
      </c>
      <c r="D22" s="4" t="s">
        <v>23</v>
      </c>
      <c r="E22" s="4" t="s">
        <v>1</v>
      </c>
      <c r="F22" s="4">
        <v>100</v>
      </c>
      <c r="G22" s="10">
        <v>4.3600000000000003</v>
      </c>
      <c r="H22" s="10">
        <v>7.94</v>
      </c>
      <c r="I22" s="21">
        <v>5.98</v>
      </c>
      <c r="J22" s="4" t="s">
        <v>53</v>
      </c>
      <c r="K22" s="4" t="s">
        <v>53</v>
      </c>
      <c r="L22" s="4" t="s">
        <v>53</v>
      </c>
      <c r="M22" s="4" t="s">
        <v>53</v>
      </c>
      <c r="N22" s="4" t="s">
        <v>53</v>
      </c>
      <c r="O22" s="4" t="s">
        <v>53</v>
      </c>
      <c r="P22" s="4" t="s">
        <v>53</v>
      </c>
      <c r="Q22" s="4" t="s">
        <v>53</v>
      </c>
      <c r="R22" s="4" t="s">
        <v>53</v>
      </c>
      <c r="S22" s="4" t="s">
        <v>53</v>
      </c>
      <c r="T22" s="4" t="s">
        <v>53</v>
      </c>
      <c r="U22" s="4" t="s">
        <v>53</v>
      </c>
      <c r="V22" s="4" t="s">
        <v>53</v>
      </c>
      <c r="W22" s="11">
        <f>AVERAGE(G22:V22)</f>
        <v>6.0933333333333337</v>
      </c>
      <c r="X22" s="10" t="s">
        <v>53</v>
      </c>
      <c r="Y22" s="1">
        <v>6.09</v>
      </c>
      <c r="Z22" s="3">
        <f t="shared" si="0"/>
        <v>609</v>
      </c>
      <c r="AC22" s="7"/>
    </row>
    <row r="23" spans="1:29" ht="30" x14ac:dyDescent="0.25">
      <c r="A23" s="53"/>
      <c r="B23" s="5">
        <v>21</v>
      </c>
      <c r="C23" s="4">
        <v>272089</v>
      </c>
      <c r="D23" s="4" t="s">
        <v>24</v>
      </c>
      <c r="E23" s="4" t="s">
        <v>13</v>
      </c>
      <c r="F23" s="4">
        <v>10</v>
      </c>
      <c r="G23" s="10">
        <v>9.5</v>
      </c>
      <c r="H23" s="10">
        <v>12.8</v>
      </c>
      <c r="I23" s="10">
        <v>23.97</v>
      </c>
      <c r="J23" s="4" t="s">
        <v>53</v>
      </c>
      <c r="K23" s="4" t="s">
        <v>53</v>
      </c>
      <c r="L23" s="4" t="s">
        <v>53</v>
      </c>
      <c r="M23" s="4" t="s">
        <v>53</v>
      </c>
      <c r="N23" s="4" t="s">
        <v>53</v>
      </c>
      <c r="O23" s="4" t="s">
        <v>53</v>
      </c>
      <c r="P23" s="4" t="s">
        <v>53</v>
      </c>
      <c r="Q23" s="4" t="s">
        <v>53</v>
      </c>
      <c r="R23" s="4" t="s">
        <v>53</v>
      </c>
      <c r="S23" s="4" t="s">
        <v>53</v>
      </c>
      <c r="T23" s="4" t="s">
        <v>53</v>
      </c>
      <c r="U23" s="4" t="s">
        <v>53</v>
      </c>
      <c r="V23" s="4" t="s">
        <v>53</v>
      </c>
      <c r="W23" s="11" t="s">
        <v>53</v>
      </c>
      <c r="X23" s="10">
        <f>MEDIAN(G23:V23)</f>
        <v>12.8</v>
      </c>
      <c r="Y23" s="1">
        <v>12.8</v>
      </c>
      <c r="Z23" s="3">
        <f t="shared" si="0"/>
        <v>128</v>
      </c>
      <c r="AC23" s="7"/>
    </row>
    <row r="24" spans="1:29" x14ac:dyDescent="0.25">
      <c r="A24" s="53"/>
      <c r="B24" s="5">
        <v>22</v>
      </c>
      <c r="C24" s="4">
        <v>275937</v>
      </c>
      <c r="D24" s="4" t="s">
        <v>25</v>
      </c>
      <c r="E24" s="4" t="s">
        <v>17</v>
      </c>
      <c r="F24" s="4">
        <v>800</v>
      </c>
      <c r="G24" s="10">
        <v>5.73</v>
      </c>
      <c r="H24" s="10">
        <v>4.66</v>
      </c>
      <c r="I24" s="23">
        <v>4.4676999999999998</v>
      </c>
      <c r="J24" s="10">
        <v>4.8</v>
      </c>
      <c r="K24" s="10">
        <v>4.22</v>
      </c>
      <c r="L24" s="4" t="s">
        <v>53</v>
      </c>
      <c r="M24" s="4" t="s">
        <v>53</v>
      </c>
      <c r="N24" s="4" t="s">
        <v>53</v>
      </c>
      <c r="O24" s="4" t="s">
        <v>53</v>
      </c>
      <c r="P24" s="4" t="s">
        <v>53</v>
      </c>
      <c r="Q24" s="4" t="s">
        <v>53</v>
      </c>
      <c r="R24" s="4" t="s">
        <v>53</v>
      </c>
      <c r="S24" s="4" t="s">
        <v>53</v>
      </c>
      <c r="T24" s="4" t="s">
        <v>53</v>
      </c>
      <c r="U24" s="4" t="s">
        <v>53</v>
      </c>
      <c r="V24" s="4" t="s">
        <v>53</v>
      </c>
      <c r="W24" s="11">
        <f>AVERAGE(G24:V24)</f>
        <v>4.7755400000000003</v>
      </c>
      <c r="X24" s="10" t="s">
        <v>53</v>
      </c>
      <c r="Y24" s="1">
        <v>4.7699999999999996</v>
      </c>
      <c r="Z24" s="3">
        <f t="shared" si="0"/>
        <v>3815.9999999999995</v>
      </c>
      <c r="AC24" s="7"/>
    </row>
    <row r="25" spans="1:29" s="8" customFormat="1" ht="30" x14ac:dyDescent="0.25">
      <c r="A25" s="53"/>
      <c r="B25" s="5">
        <v>23</v>
      </c>
      <c r="C25" s="4">
        <v>419016</v>
      </c>
      <c r="D25" s="4" t="s">
        <v>26</v>
      </c>
      <c r="E25" s="4" t="s">
        <v>3</v>
      </c>
      <c r="F25" s="4">
        <v>500</v>
      </c>
      <c r="G25" s="10">
        <v>3.99</v>
      </c>
      <c r="H25" s="10">
        <v>2.19</v>
      </c>
      <c r="I25" s="1">
        <v>3.18</v>
      </c>
      <c r="J25" s="4" t="s">
        <v>53</v>
      </c>
      <c r="K25" s="4" t="s">
        <v>53</v>
      </c>
      <c r="L25" s="4" t="s">
        <v>53</v>
      </c>
      <c r="M25" s="4" t="s">
        <v>53</v>
      </c>
      <c r="N25" s="4" t="s">
        <v>53</v>
      </c>
      <c r="O25" s="4" t="s">
        <v>53</v>
      </c>
      <c r="P25" s="4" t="s">
        <v>53</v>
      </c>
      <c r="Q25" s="4" t="s">
        <v>53</v>
      </c>
      <c r="R25" s="4" t="s">
        <v>53</v>
      </c>
      <c r="S25" s="4" t="s">
        <v>53</v>
      </c>
      <c r="T25" s="4" t="s">
        <v>53</v>
      </c>
      <c r="U25" s="4" t="s">
        <v>53</v>
      </c>
      <c r="V25" s="4" t="s">
        <v>53</v>
      </c>
      <c r="W25" s="11">
        <f>AVERAGE(G25:V25)</f>
        <v>3.1199999999999997</v>
      </c>
      <c r="X25" s="10" t="s">
        <v>53</v>
      </c>
      <c r="Y25" s="1">
        <v>3.12</v>
      </c>
      <c r="Z25" s="3">
        <f t="shared" si="0"/>
        <v>1560</v>
      </c>
      <c r="AC25" s="9"/>
    </row>
    <row r="26" spans="1:29" ht="30" x14ac:dyDescent="0.25">
      <c r="A26" s="53"/>
      <c r="B26" s="5">
        <v>24</v>
      </c>
      <c r="C26" s="4">
        <v>606819</v>
      </c>
      <c r="D26" s="4" t="s">
        <v>27</v>
      </c>
      <c r="E26" s="4" t="s">
        <v>17</v>
      </c>
      <c r="F26" s="4">
        <v>800</v>
      </c>
      <c r="G26" s="11">
        <v>1.2390000000000001</v>
      </c>
      <c r="H26" s="23">
        <v>2.0895000000000001</v>
      </c>
      <c r="I26" s="12">
        <v>2.1894999999999998</v>
      </c>
      <c r="J26" s="4" t="s">
        <v>53</v>
      </c>
      <c r="K26" s="4" t="s">
        <v>53</v>
      </c>
      <c r="L26" s="4" t="s">
        <v>53</v>
      </c>
      <c r="M26" s="4" t="s">
        <v>53</v>
      </c>
      <c r="N26" s="4" t="s">
        <v>53</v>
      </c>
      <c r="O26" s="4" t="s">
        <v>53</v>
      </c>
      <c r="P26" s="4" t="s">
        <v>53</v>
      </c>
      <c r="Q26" s="4" t="s">
        <v>53</v>
      </c>
      <c r="R26" s="4" t="s">
        <v>53</v>
      </c>
      <c r="S26" s="4" t="s">
        <v>53</v>
      </c>
      <c r="T26" s="4" t="s">
        <v>53</v>
      </c>
      <c r="U26" s="4" t="s">
        <v>53</v>
      </c>
      <c r="V26" s="4" t="s">
        <v>53</v>
      </c>
      <c r="W26" s="11">
        <f t="shared" ref="W26:W30" si="2">AVERAGE(G26:V26)</f>
        <v>1.8393333333333333</v>
      </c>
      <c r="X26" s="10" t="s">
        <v>54</v>
      </c>
      <c r="Y26" s="1">
        <v>1.83</v>
      </c>
      <c r="Z26" s="3">
        <f t="shared" si="0"/>
        <v>1464</v>
      </c>
      <c r="AC26" s="7"/>
    </row>
    <row r="27" spans="1:29" ht="30" x14ac:dyDescent="0.25">
      <c r="A27" s="53"/>
      <c r="B27" s="5">
        <v>25</v>
      </c>
      <c r="C27" s="4">
        <v>292427</v>
      </c>
      <c r="D27" s="4" t="s">
        <v>28</v>
      </c>
      <c r="E27" s="4" t="s">
        <v>29</v>
      </c>
      <c r="F27" s="4">
        <v>800</v>
      </c>
      <c r="G27" s="10">
        <v>2.39</v>
      </c>
      <c r="H27" s="10">
        <v>1.9</v>
      </c>
      <c r="I27" s="10">
        <v>2.0299999999999998</v>
      </c>
      <c r="J27" s="4" t="s">
        <v>53</v>
      </c>
      <c r="K27" s="4" t="s">
        <v>53</v>
      </c>
      <c r="L27" s="4" t="s">
        <v>53</v>
      </c>
      <c r="M27" s="4" t="s">
        <v>53</v>
      </c>
      <c r="N27" s="4" t="s">
        <v>53</v>
      </c>
      <c r="O27" s="4" t="s">
        <v>53</v>
      </c>
      <c r="P27" s="4" t="s">
        <v>53</v>
      </c>
      <c r="Q27" s="4" t="s">
        <v>53</v>
      </c>
      <c r="R27" s="4" t="s">
        <v>53</v>
      </c>
      <c r="S27" s="4" t="s">
        <v>53</v>
      </c>
      <c r="T27" s="4" t="s">
        <v>53</v>
      </c>
      <c r="U27" s="4" t="s">
        <v>53</v>
      </c>
      <c r="V27" s="4" t="s">
        <v>53</v>
      </c>
      <c r="W27" s="11">
        <f t="shared" si="2"/>
        <v>2.1066666666666669</v>
      </c>
      <c r="X27" s="10" t="s">
        <v>54</v>
      </c>
      <c r="Y27" s="1">
        <v>2.1</v>
      </c>
      <c r="Z27" s="3">
        <f t="shared" si="0"/>
        <v>1680</v>
      </c>
      <c r="AC27" s="7"/>
    </row>
    <row r="28" spans="1:29" ht="30" x14ac:dyDescent="0.25">
      <c r="A28" s="53"/>
      <c r="B28" s="5">
        <v>26</v>
      </c>
      <c r="C28" s="4">
        <v>273137</v>
      </c>
      <c r="D28" s="4" t="s">
        <v>30</v>
      </c>
      <c r="E28" s="4" t="s">
        <v>29</v>
      </c>
      <c r="F28" s="4">
        <v>800</v>
      </c>
      <c r="G28" s="10">
        <v>2.57</v>
      </c>
      <c r="H28" s="10">
        <v>1.58</v>
      </c>
      <c r="I28" s="10">
        <v>2.85</v>
      </c>
      <c r="J28" s="4" t="s">
        <v>53</v>
      </c>
      <c r="K28" s="4" t="s">
        <v>53</v>
      </c>
      <c r="L28" s="4" t="s">
        <v>53</v>
      </c>
      <c r="M28" s="4" t="s">
        <v>53</v>
      </c>
      <c r="N28" s="4" t="s">
        <v>53</v>
      </c>
      <c r="O28" s="4" t="s">
        <v>53</v>
      </c>
      <c r="P28" s="4" t="s">
        <v>53</v>
      </c>
      <c r="Q28" s="4" t="s">
        <v>53</v>
      </c>
      <c r="R28" s="4" t="s">
        <v>53</v>
      </c>
      <c r="S28" s="4" t="s">
        <v>53</v>
      </c>
      <c r="T28" s="4" t="s">
        <v>53</v>
      </c>
      <c r="U28" s="4" t="s">
        <v>53</v>
      </c>
      <c r="V28" s="4" t="s">
        <v>53</v>
      </c>
      <c r="W28" s="11">
        <f>AVERAGE(G28:V28)</f>
        <v>2.3333333333333335</v>
      </c>
      <c r="X28" s="10" t="s">
        <v>54</v>
      </c>
      <c r="Y28" s="1">
        <v>2.33</v>
      </c>
      <c r="Z28" s="3">
        <f t="shared" si="0"/>
        <v>1864</v>
      </c>
      <c r="AC28" s="7"/>
    </row>
    <row r="29" spans="1:29" ht="30" x14ac:dyDescent="0.25">
      <c r="A29" s="53"/>
      <c r="B29" s="5">
        <v>27</v>
      </c>
      <c r="C29" s="4">
        <v>452796</v>
      </c>
      <c r="D29" s="4" t="s">
        <v>31</v>
      </c>
      <c r="E29" s="4" t="s">
        <v>1</v>
      </c>
      <c r="F29" s="4">
        <v>200</v>
      </c>
      <c r="G29" s="10">
        <v>8.4700000000000006</v>
      </c>
      <c r="H29" s="10">
        <v>9.2100000000000009</v>
      </c>
      <c r="I29" s="10">
        <v>12.99</v>
      </c>
      <c r="J29" s="10">
        <v>7.86</v>
      </c>
      <c r="K29" s="10">
        <v>8.59</v>
      </c>
      <c r="L29" s="10">
        <v>7.87</v>
      </c>
      <c r="M29" s="10">
        <v>7.84</v>
      </c>
      <c r="N29" s="4" t="s">
        <v>53</v>
      </c>
      <c r="O29" s="4" t="s">
        <v>53</v>
      </c>
      <c r="P29" s="4" t="s">
        <v>53</v>
      </c>
      <c r="Q29" s="4" t="s">
        <v>53</v>
      </c>
      <c r="R29" s="4" t="s">
        <v>53</v>
      </c>
      <c r="S29" s="4" t="s">
        <v>53</v>
      </c>
      <c r="T29" s="4" t="s">
        <v>53</v>
      </c>
      <c r="U29" s="4" t="s">
        <v>53</v>
      </c>
      <c r="V29" s="4" t="s">
        <v>53</v>
      </c>
      <c r="W29" s="11">
        <f t="shared" si="2"/>
        <v>8.975714285714286</v>
      </c>
      <c r="X29" s="10" t="s">
        <v>53</v>
      </c>
      <c r="Y29" s="1">
        <v>8.9700000000000006</v>
      </c>
      <c r="Z29" s="3">
        <f t="shared" si="0"/>
        <v>1794.0000000000002</v>
      </c>
      <c r="AC29" s="7"/>
    </row>
    <row r="30" spans="1:29" ht="30" x14ac:dyDescent="0.25">
      <c r="A30" s="53"/>
      <c r="B30" s="5">
        <v>28</v>
      </c>
      <c r="C30" s="4">
        <v>305751</v>
      </c>
      <c r="D30" s="4" t="s">
        <v>32</v>
      </c>
      <c r="E30" s="4" t="s">
        <v>29</v>
      </c>
      <c r="F30" s="4">
        <v>200</v>
      </c>
      <c r="G30" s="10">
        <v>4.2</v>
      </c>
      <c r="H30" s="10">
        <v>2.6</v>
      </c>
      <c r="I30" s="10">
        <v>2.67</v>
      </c>
      <c r="J30" s="4" t="s">
        <v>53</v>
      </c>
      <c r="K30" s="4" t="s">
        <v>53</v>
      </c>
      <c r="L30" s="4" t="s">
        <v>53</v>
      </c>
      <c r="M30" s="4" t="s">
        <v>53</v>
      </c>
      <c r="N30" s="4" t="s">
        <v>53</v>
      </c>
      <c r="O30" s="4" t="s">
        <v>53</v>
      </c>
      <c r="P30" s="4" t="s">
        <v>53</v>
      </c>
      <c r="Q30" s="4" t="s">
        <v>53</v>
      </c>
      <c r="R30" s="4" t="s">
        <v>53</v>
      </c>
      <c r="S30" s="4" t="s">
        <v>53</v>
      </c>
      <c r="T30" s="4" t="s">
        <v>53</v>
      </c>
      <c r="U30" s="4" t="s">
        <v>53</v>
      </c>
      <c r="V30" s="4" t="s">
        <v>53</v>
      </c>
      <c r="W30" s="11">
        <f t="shared" si="2"/>
        <v>3.1566666666666667</v>
      </c>
      <c r="X30" s="10" t="s">
        <v>53</v>
      </c>
      <c r="Y30" s="1">
        <v>3.15</v>
      </c>
      <c r="Z30" s="3">
        <f t="shared" si="0"/>
        <v>630</v>
      </c>
      <c r="AC30" s="7"/>
    </row>
    <row r="31" spans="1:29" x14ac:dyDescent="0.25">
      <c r="A31" s="53" t="s">
        <v>41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24">
        <f>SUM(Z3:Z30)</f>
        <v>43598.400000000001</v>
      </c>
    </row>
    <row r="32" spans="1:29" x14ac:dyDescent="0.25">
      <c r="A32" s="55" t="s">
        <v>48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7"/>
    </row>
    <row r="33" spans="1:26" x14ac:dyDescent="0.25">
      <c r="A33" s="58" t="s">
        <v>49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60"/>
    </row>
    <row r="34" spans="1:26" ht="15.75" thickBot="1" x14ac:dyDescent="0.3">
      <c r="A34" s="47" t="s">
        <v>50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9"/>
    </row>
    <row r="35" spans="1:2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</sheetData>
  <mergeCells count="6">
    <mergeCell ref="A34:Z34"/>
    <mergeCell ref="A1:Z1"/>
    <mergeCell ref="A3:A30"/>
    <mergeCell ref="A31:Y31"/>
    <mergeCell ref="A32:Z32"/>
    <mergeCell ref="A33:Z33"/>
  </mergeCells>
  <pageMargins left="0.25" right="0.25" top="0.75" bottom="0.75" header="0.3" footer="0.3"/>
  <pageSetup paperSize="9" scale="2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"/>
  <sheetViews>
    <sheetView zoomScale="40" zoomScaleNormal="40" workbookViewId="0">
      <selection activeCell="K62" sqref="K62"/>
    </sheetView>
  </sheetViews>
  <sheetFormatPr defaultRowHeight="15" x14ac:dyDescent="0.25"/>
  <cols>
    <col min="1" max="1" width="10.28515625" bestFit="1" customWidth="1"/>
    <col min="3" max="3" width="92" customWidth="1"/>
    <col min="4" max="4" width="17.140625" customWidth="1"/>
    <col min="5" max="22" width="14.42578125" customWidth="1"/>
    <col min="23" max="23" width="11" customWidth="1"/>
    <col min="26" max="26" width="21.140625" bestFit="1" customWidth="1"/>
    <col min="27" max="27" width="11.7109375" customWidth="1"/>
  </cols>
  <sheetData>
    <row r="1" spans="1:27" x14ac:dyDescent="0.25">
      <c r="A1" s="50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</row>
    <row r="2" spans="1:27" ht="45" x14ac:dyDescent="0.25">
      <c r="A2" s="19" t="s">
        <v>33</v>
      </c>
      <c r="B2" s="14" t="s">
        <v>34</v>
      </c>
      <c r="C2" s="14" t="s">
        <v>36</v>
      </c>
      <c r="D2" s="14" t="s">
        <v>37</v>
      </c>
      <c r="E2" s="14" t="s">
        <v>44</v>
      </c>
      <c r="F2" s="14" t="s">
        <v>45</v>
      </c>
      <c r="G2" s="14" t="s">
        <v>46</v>
      </c>
      <c r="H2" s="14" t="s">
        <v>47</v>
      </c>
      <c r="I2" s="14" t="s">
        <v>51</v>
      </c>
      <c r="J2" s="14" t="s">
        <v>55</v>
      </c>
      <c r="K2" s="14" t="s">
        <v>56</v>
      </c>
      <c r="L2" s="14" t="s">
        <v>57</v>
      </c>
      <c r="M2" s="14" t="s">
        <v>58</v>
      </c>
      <c r="N2" s="14" t="s">
        <v>59</v>
      </c>
      <c r="O2" s="14" t="s">
        <v>60</v>
      </c>
      <c r="P2" s="14" t="s">
        <v>61</v>
      </c>
      <c r="Q2" s="14" t="s">
        <v>62</v>
      </c>
      <c r="R2" s="14" t="s">
        <v>63</v>
      </c>
      <c r="S2" s="14" t="s">
        <v>64</v>
      </c>
      <c r="T2" s="14" t="s">
        <v>65</v>
      </c>
      <c r="U2" s="14" t="s">
        <v>43</v>
      </c>
      <c r="V2" s="14" t="s">
        <v>52</v>
      </c>
      <c r="W2" s="20" t="s">
        <v>39</v>
      </c>
      <c r="X2" s="2"/>
      <c r="Y2" s="2"/>
      <c r="Z2" s="6"/>
      <c r="AA2" s="6"/>
    </row>
    <row r="3" spans="1:27" s="8" customFormat="1" ht="45" x14ac:dyDescent="0.25">
      <c r="A3" s="53">
        <v>1</v>
      </c>
      <c r="B3" s="5">
        <v>1</v>
      </c>
      <c r="C3" s="4" t="s">
        <v>0</v>
      </c>
      <c r="D3" s="4" t="s">
        <v>1</v>
      </c>
      <c r="E3" s="10">
        <v>15.9</v>
      </c>
      <c r="F3" s="10">
        <v>19.8</v>
      </c>
      <c r="G3" s="10">
        <v>18.899999999999999</v>
      </c>
      <c r="H3" s="10">
        <v>15.65</v>
      </c>
      <c r="I3" s="10" t="s">
        <v>53</v>
      </c>
      <c r="J3" s="10" t="s">
        <v>53</v>
      </c>
      <c r="K3" s="10" t="s">
        <v>53</v>
      </c>
      <c r="L3" s="10" t="s">
        <v>53</v>
      </c>
      <c r="M3" s="10" t="s">
        <v>53</v>
      </c>
      <c r="N3" s="10" t="s">
        <v>53</v>
      </c>
      <c r="O3" s="10" t="s">
        <v>53</v>
      </c>
      <c r="P3" s="10" t="s">
        <v>53</v>
      </c>
      <c r="Q3" s="10" t="s">
        <v>53</v>
      </c>
      <c r="R3" s="10" t="s">
        <v>53</v>
      </c>
      <c r="S3" s="10" t="s">
        <v>53</v>
      </c>
      <c r="T3" s="10" t="s">
        <v>53</v>
      </c>
      <c r="U3" s="11">
        <f>AVERAGE(E3:T3)</f>
        <v>17.5625</v>
      </c>
      <c r="V3" s="10" t="s">
        <v>53</v>
      </c>
      <c r="W3" s="3">
        <v>17.559999999999999</v>
      </c>
      <c r="X3" s="9"/>
      <c r="Y3" s="9"/>
      <c r="Z3" s="9"/>
    </row>
    <row r="4" spans="1:27" s="8" customFormat="1" ht="30" x14ac:dyDescent="0.25">
      <c r="A4" s="53"/>
      <c r="B4" s="5">
        <v>2</v>
      </c>
      <c r="C4" s="4" t="s">
        <v>2</v>
      </c>
      <c r="D4" s="4" t="s">
        <v>3</v>
      </c>
      <c r="E4" s="10">
        <v>1.2</v>
      </c>
      <c r="F4" s="10">
        <v>0.91</v>
      </c>
      <c r="G4" s="10">
        <v>0.95</v>
      </c>
      <c r="H4" s="10">
        <v>0.97</v>
      </c>
      <c r="I4" s="10" t="s">
        <v>53</v>
      </c>
      <c r="J4" s="10" t="s">
        <v>53</v>
      </c>
      <c r="K4" s="10" t="s">
        <v>53</v>
      </c>
      <c r="L4" s="10" t="s">
        <v>53</v>
      </c>
      <c r="M4" s="10" t="s">
        <v>53</v>
      </c>
      <c r="N4" s="10" t="s">
        <v>53</v>
      </c>
      <c r="O4" s="10" t="s">
        <v>53</v>
      </c>
      <c r="P4" s="10" t="s">
        <v>53</v>
      </c>
      <c r="Q4" s="10" t="s">
        <v>53</v>
      </c>
      <c r="R4" s="10" t="s">
        <v>53</v>
      </c>
      <c r="S4" s="10" t="s">
        <v>53</v>
      </c>
      <c r="T4" s="10" t="s">
        <v>53</v>
      </c>
      <c r="U4" s="11">
        <f>AVERAGE(E4:T4)</f>
        <v>1.0074999999999998</v>
      </c>
      <c r="V4" s="10" t="s">
        <v>53</v>
      </c>
      <c r="W4" s="3">
        <v>1</v>
      </c>
      <c r="X4" s="9"/>
      <c r="Y4" s="9"/>
      <c r="Z4" s="9"/>
    </row>
    <row r="5" spans="1:27" s="8" customFormat="1" ht="30" x14ac:dyDescent="0.25">
      <c r="A5" s="53"/>
      <c r="B5" s="5">
        <v>3</v>
      </c>
      <c r="C5" s="4" t="s">
        <v>4</v>
      </c>
      <c r="D5" s="4" t="s">
        <v>3</v>
      </c>
      <c r="E5" s="10">
        <v>1.1299999999999999</v>
      </c>
      <c r="F5" s="10">
        <v>1.19</v>
      </c>
      <c r="G5" s="10">
        <v>1</v>
      </c>
      <c r="H5" s="10">
        <v>0.79</v>
      </c>
      <c r="I5" s="10">
        <v>1</v>
      </c>
      <c r="J5" s="10" t="s">
        <v>53</v>
      </c>
      <c r="K5" s="10" t="s">
        <v>53</v>
      </c>
      <c r="L5" s="10" t="s">
        <v>53</v>
      </c>
      <c r="M5" s="10" t="s">
        <v>53</v>
      </c>
      <c r="N5" s="10" t="s">
        <v>53</v>
      </c>
      <c r="O5" s="10" t="s">
        <v>53</v>
      </c>
      <c r="P5" s="10" t="s">
        <v>53</v>
      </c>
      <c r="Q5" s="10" t="s">
        <v>53</v>
      </c>
      <c r="R5" s="10" t="s">
        <v>53</v>
      </c>
      <c r="S5" s="10" t="s">
        <v>53</v>
      </c>
      <c r="T5" s="10" t="s">
        <v>53</v>
      </c>
      <c r="U5" s="11">
        <f>AVERAGE(E5:T5)</f>
        <v>1.0219999999999998</v>
      </c>
      <c r="V5" s="10" t="s">
        <v>53</v>
      </c>
      <c r="W5" s="3">
        <v>1.02</v>
      </c>
      <c r="X5" s="9"/>
      <c r="Y5" s="9"/>
      <c r="Z5" s="9"/>
    </row>
    <row r="6" spans="1:27" s="8" customFormat="1" ht="30" x14ac:dyDescent="0.25">
      <c r="A6" s="53"/>
      <c r="B6" s="5">
        <v>4</v>
      </c>
      <c r="C6" s="4" t="s">
        <v>5</v>
      </c>
      <c r="D6" s="4" t="s">
        <v>3</v>
      </c>
      <c r="E6" s="26">
        <v>1.08</v>
      </c>
      <c r="F6" s="10">
        <v>0.5</v>
      </c>
      <c r="G6" s="10">
        <v>0.97</v>
      </c>
      <c r="H6" s="4" t="s">
        <v>53</v>
      </c>
      <c r="I6" s="4" t="s">
        <v>53</v>
      </c>
      <c r="J6" s="10" t="s">
        <v>53</v>
      </c>
      <c r="K6" s="10" t="s">
        <v>53</v>
      </c>
      <c r="L6" s="10" t="s">
        <v>53</v>
      </c>
      <c r="M6" s="10" t="s">
        <v>53</v>
      </c>
      <c r="N6" s="10" t="s">
        <v>53</v>
      </c>
      <c r="O6" s="10" t="s">
        <v>53</v>
      </c>
      <c r="P6" s="10" t="s">
        <v>53</v>
      </c>
      <c r="Q6" s="10" t="s">
        <v>53</v>
      </c>
      <c r="R6" s="10" t="s">
        <v>53</v>
      </c>
      <c r="S6" s="10" t="s">
        <v>53</v>
      </c>
      <c r="T6" s="10" t="s">
        <v>53</v>
      </c>
      <c r="U6" s="11" t="s">
        <v>53</v>
      </c>
      <c r="V6" s="10">
        <f>MEDIAN(E6:T6)</f>
        <v>0.97</v>
      </c>
      <c r="W6" s="3">
        <v>0.97</v>
      </c>
      <c r="X6" s="9"/>
      <c r="Y6" s="9"/>
      <c r="Z6" s="9"/>
    </row>
    <row r="7" spans="1:27" s="8" customFormat="1" x14ac:dyDescent="0.25">
      <c r="A7" s="53"/>
      <c r="B7" s="5">
        <v>5</v>
      </c>
      <c r="C7" s="4" t="s">
        <v>6</v>
      </c>
      <c r="D7" s="4" t="s">
        <v>3</v>
      </c>
      <c r="E7" s="10">
        <v>0.19</v>
      </c>
      <c r="F7" s="10">
        <v>0.23</v>
      </c>
      <c r="G7" s="10">
        <v>0.2</v>
      </c>
      <c r="H7" s="10">
        <v>0.18</v>
      </c>
      <c r="I7" s="4" t="s">
        <v>53</v>
      </c>
      <c r="J7" s="10" t="s">
        <v>53</v>
      </c>
      <c r="K7" s="10" t="s">
        <v>53</v>
      </c>
      <c r="L7" s="10" t="s">
        <v>53</v>
      </c>
      <c r="M7" s="10" t="s">
        <v>53</v>
      </c>
      <c r="N7" s="10" t="s">
        <v>53</v>
      </c>
      <c r="O7" s="10" t="s">
        <v>53</v>
      </c>
      <c r="P7" s="10" t="s">
        <v>53</v>
      </c>
      <c r="Q7" s="10" t="s">
        <v>53</v>
      </c>
      <c r="R7" s="10" t="s">
        <v>53</v>
      </c>
      <c r="S7" s="10" t="s">
        <v>53</v>
      </c>
      <c r="T7" s="10" t="s">
        <v>53</v>
      </c>
      <c r="U7" s="11">
        <f>AVERAGE(E7:T7)</f>
        <v>0.2</v>
      </c>
      <c r="V7" s="10" t="s">
        <v>53</v>
      </c>
      <c r="W7" s="3">
        <v>0.2</v>
      </c>
      <c r="X7" s="9"/>
      <c r="Y7" s="9"/>
      <c r="Z7" s="9"/>
    </row>
    <row r="8" spans="1:27" s="8" customFormat="1" ht="30" x14ac:dyDescent="0.25">
      <c r="A8" s="53"/>
      <c r="B8" s="5">
        <v>6</v>
      </c>
      <c r="C8" s="4" t="s">
        <v>7</v>
      </c>
      <c r="D8" s="4" t="s">
        <v>3</v>
      </c>
      <c r="E8" s="18">
        <v>0.52</v>
      </c>
      <c r="F8" s="4">
        <v>0.18</v>
      </c>
      <c r="G8" s="10">
        <v>0.15</v>
      </c>
      <c r="H8" s="4" t="s">
        <v>53</v>
      </c>
      <c r="I8" s="4" t="s">
        <v>53</v>
      </c>
      <c r="J8" s="10" t="s">
        <v>53</v>
      </c>
      <c r="K8" s="10" t="s">
        <v>53</v>
      </c>
      <c r="L8" s="10" t="s">
        <v>53</v>
      </c>
      <c r="M8" s="10" t="s">
        <v>53</v>
      </c>
      <c r="N8" s="10" t="s">
        <v>53</v>
      </c>
      <c r="O8" s="10" t="s">
        <v>53</v>
      </c>
      <c r="P8" s="10" t="s">
        <v>53</v>
      </c>
      <c r="Q8" s="10" t="s">
        <v>53</v>
      </c>
      <c r="R8" s="10" t="s">
        <v>53</v>
      </c>
      <c r="S8" s="10" t="s">
        <v>53</v>
      </c>
      <c r="T8" s="10" t="s">
        <v>53</v>
      </c>
      <c r="U8" s="11" t="s">
        <v>53</v>
      </c>
      <c r="V8" s="10">
        <f>MEDIAN(E8:T8)</f>
        <v>0.18</v>
      </c>
      <c r="W8" s="3">
        <v>0.18</v>
      </c>
      <c r="Z8" s="9"/>
    </row>
    <row r="9" spans="1:27" s="8" customFormat="1" ht="30" x14ac:dyDescent="0.25">
      <c r="A9" s="53"/>
      <c r="B9" s="5">
        <v>7</v>
      </c>
      <c r="C9" s="4" t="s">
        <v>8</v>
      </c>
      <c r="D9" s="4" t="s">
        <v>1</v>
      </c>
      <c r="E9" s="10">
        <v>10.19</v>
      </c>
      <c r="F9" s="10">
        <v>11.33</v>
      </c>
      <c r="G9" s="10">
        <v>13.2</v>
      </c>
      <c r="H9" s="4" t="s">
        <v>53</v>
      </c>
      <c r="I9" s="4" t="s">
        <v>53</v>
      </c>
      <c r="J9" s="10" t="s">
        <v>53</v>
      </c>
      <c r="K9" s="10" t="s">
        <v>53</v>
      </c>
      <c r="L9" s="10" t="s">
        <v>53</v>
      </c>
      <c r="M9" s="10" t="s">
        <v>53</v>
      </c>
      <c r="N9" s="10" t="s">
        <v>53</v>
      </c>
      <c r="O9" s="10" t="s">
        <v>53</v>
      </c>
      <c r="P9" s="10" t="s">
        <v>53</v>
      </c>
      <c r="Q9" s="10" t="s">
        <v>53</v>
      </c>
      <c r="R9" s="10" t="s">
        <v>53</v>
      </c>
      <c r="S9" s="10" t="s">
        <v>53</v>
      </c>
      <c r="T9" s="10" t="s">
        <v>53</v>
      </c>
      <c r="U9" s="11">
        <f>AVERAGE(E9:T9)</f>
        <v>11.573333333333332</v>
      </c>
      <c r="V9" s="10" t="s">
        <v>53</v>
      </c>
      <c r="W9" s="3">
        <v>11.57</v>
      </c>
      <c r="Z9" s="9"/>
    </row>
    <row r="10" spans="1:27" s="8" customFormat="1" ht="30" x14ac:dyDescent="0.25">
      <c r="A10" s="53"/>
      <c r="B10" s="5">
        <v>8</v>
      </c>
      <c r="C10" s="4" t="s">
        <v>9</v>
      </c>
      <c r="D10" s="4" t="s">
        <v>3</v>
      </c>
      <c r="E10" s="12">
        <v>0.60499999999999998</v>
      </c>
      <c r="F10" s="10">
        <v>0.62</v>
      </c>
      <c r="G10" s="10">
        <v>0.9</v>
      </c>
      <c r="H10" s="10">
        <v>0.61</v>
      </c>
      <c r="I10" s="10">
        <v>0.63</v>
      </c>
      <c r="J10" s="10">
        <v>0.61899999999999999</v>
      </c>
      <c r="K10" s="10">
        <v>0.7</v>
      </c>
      <c r="L10" s="10">
        <v>0.81</v>
      </c>
      <c r="M10" s="10">
        <v>0.64</v>
      </c>
      <c r="N10" s="10">
        <v>0.82</v>
      </c>
      <c r="O10" s="10">
        <v>0.79</v>
      </c>
      <c r="P10" s="10">
        <v>0.76</v>
      </c>
      <c r="Q10" s="10">
        <v>0.75</v>
      </c>
      <c r="R10" s="10">
        <v>0.69</v>
      </c>
      <c r="S10" s="10">
        <v>0.67</v>
      </c>
      <c r="T10" s="10">
        <v>0.6532</v>
      </c>
      <c r="U10" s="11">
        <v>0.70279999999999998</v>
      </c>
      <c r="V10" s="10" t="s">
        <v>53</v>
      </c>
      <c r="W10" s="3">
        <v>0.7</v>
      </c>
      <c r="Z10" s="9"/>
    </row>
    <row r="11" spans="1:27" s="8" customFormat="1" ht="30" x14ac:dyDescent="0.25">
      <c r="A11" s="53"/>
      <c r="B11" s="5">
        <v>9</v>
      </c>
      <c r="C11" s="4" t="s">
        <v>10</v>
      </c>
      <c r="D11" s="4" t="s">
        <v>1</v>
      </c>
      <c r="E11" s="1">
        <v>4</v>
      </c>
      <c r="F11" s="10">
        <v>5.28</v>
      </c>
      <c r="G11" s="1">
        <v>3.18</v>
      </c>
      <c r="H11" s="4" t="s">
        <v>53</v>
      </c>
      <c r="I11" s="4" t="s">
        <v>53</v>
      </c>
      <c r="J11" s="10" t="s">
        <v>53</v>
      </c>
      <c r="K11" s="10" t="s">
        <v>53</v>
      </c>
      <c r="L11" s="10" t="s">
        <v>53</v>
      </c>
      <c r="M11" s="10" t="s">
        <v>53</v>
      </c>
      <c r="N11" s="10" t="s">
        <v>53</v>
      </c>
      <c r="O11" s="10" t="s">
        <v>53</v>
      </c>
      <c r="P11" s="10" t="s">
        <v>53</v>
      </c>
      <c r="Q11" s="10" t="s">
        <v>53</v>
      </c>
      <c r="R11" s="10" t="s">
        <v>53</v>
      </c>
      <c r="S11" s="10" t="s">
        <v>53</v>
      </c>
      <c r="T11" s="10" t="s">
        <v>53</v>
      </c>
      <c r="U11" s="11">
        <f t="shared" ref="U11" si="0">AVERAGE(E11:T11)</f>
        <v>4.1533333333333333</v>
      </c>
      <c r="V11" s="10" t="s">
        <v>53</v>
      </c>
      <c r="W11" s="3">
        <v>4.1500000000000004</v>
      </c>
      <c r="Z11" s="9"/>
    </row>
    <row r="12" spans="1:27" x14ac:dyDescent="0.25">
      <c r="A12" s="53"/>
      <c r="B12" s="5">
        <v>10</v>
      </c>
      <c r="C12" s="4" t="s">
        <v>11</v>
      </c>
      <c r="D12" s="4" t="s">
        <v>3</v>
      </c>
      <c r="E12" s="10">
        <v>0.3</v>
      </c>
      <c r="F12" s="1">
        <v>0.39</v>
      </c>
      <c r="G12" s="16">
        <v>0.67500000000000004</v>
      </c>
      <c r="H12" s="4" t="s">
        <v>53</v>
      </c>
      <c r="I12" s="4" t="s">
        <v>53</v>
      </c>
      <c r="J12" s="10" t="s">
        <v>53</v>
      </c>
      <c r="K12" s="10" t="s">
        <v>53</v>
      </c>
      <c r="L12" s="10" t="s">
        <v>53</v>
      </c>
      <c r="M12" s="10" t="s">
        <v>53</v>
      </c>
      <c r="N12" s="10" t="s">
        <v>53</v>
      </c>
      <c r="O12" s="10" t="s">
        <v>53</v>
      </c>
      <c r="P12" s="10" t="s">
        <v>53</v>
      </c>
      <c r="Q12" s="10" t="s">
        <v>53</v>
      </c>
      <c r="R12" s="10" t="s">
        <v>53</v>
      </c>
      <c r="S12" s="10" t="s">
        <v>53</v>
      </c>
      <c r="T12" s="10" t="s">
        <v>53</v>
      </c>
      <c r="U12" s="11" t="s">
        <v>53</v>
      </c>
      <c r="V12" s="10">
        <f>MEDIAN(E12:T12)</f>
        <v>0.39</v>
      </c>
      <c r="W12" s="3">
        <v>0.39</v>
      </c>
      <c r="Z12" s="7"/>
    </row>
    <row r="13" spans="1:27" ht="45" x14ac:dyDescent="0.25">
      <c r="A13" s="53"/>
      <c r="B13" s="5">
        <v>11</v>
      </c>
      <c r="C13" s="4" t="s">
        <v>12</v>
      </c>
      <c r="D13" s="4" t="s">
        <v>13</v>
      </c>
      <c r="E13" s="10">
        <v>22.08</v>
      </c>
      <c r="F13" s="10">
        <v>26.7</v>
      </c>
      <c r="G13" s="10">
        <v>21.94</v>
      </c>
      <c r="H13" s="4" t="s">
        <v>53</v>
      </c>
      <c r="I13" s="4" t="s">
        <v>53</v>
      </c>
      <c r="J13" s="10" t="s">
        <v>53</v>
      </c>
      <c r="K13" s="10" t="s">
        <v>53</v>
      </c>
      <c r="L13" s="10" t="s">
        <v>53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53</v>
      </c>
      <c r="S13" s="10" t="s">
        <v>53</v>
      </c>
      <c r="T13" s="10" t="s">
        <v>53</v>
      </c>
      <c r="U13" s="11">
        <f>AVERAGE(E13:H13)</f>
        <v>23.573333333333334</v>
      </c>
      <c r="V13" s="10" t="s">
        <v>53</v>
      </c>
      <c r="W13" s="25">
        <v>23.57</v>
      </c>
      <c r="Z13" s="7"/>
    </row>
    <row r="14" spans="1:27" x14ac:dyDescent="0.25">
      <c r="A14" s="53"/>
      <c r="B14" s="5">
        <v>12</v>
      </c>
      <c r="C14" s="4" t="s">
        <v>14</v>
      </c>
      <c r="D14" s="4" t="s">
        <v>3</v>
      </c>
      <c r="E14" s="10">
        <v>0.42</v>
      </c>
      <c r="F14" s="11">
        <v>0.39700000000000002</v>
      </c>
      <c r="G14" s="1">
        <v>0.91</v>
      </c>
      <c r="H14" s="4" t="s">
        <v>53</v>
      </c>
      <c r="I14" s="4" t="s">
        <v>53</v>
      </c>
      <c r="J14" s="10" t="s">
        <v>53</v>
      </c>
      <c r="K14" s="10" t="s">
        <v>53</v>
      </c>
      <c r="L14" s="10" t="s">
        <v>53</v>
      </c>
      <c r="M14" s="10" t="s">
        <v>53</v>
      </c>
      <c r="N14" s="10" t="s">
        <v>53</v>
      </c>
      <c r="O14" s="10" t="s">
        <v>53</v>
      </c>
      <c r="P14" s="10" t="s">
        <v>53</v>
      </c>
      <c r="Q14" s="10" t="s">
        <v>53</v>
      </c>
      <c r="R14" s="10" t="s">
        <v>53</v>
      </c>
      <c r="S14" s="10" t="s">
        <v>53</v>
      </c>
      <c r="T14" s="10" t="s">
        <v>53</v>
      </c>
      <c r="U14" s="11" t="s">
        <v>53</v>
      </c>
      <c r="V14" s="10">
        <v>0.42</v>
      </c>
      <c r="W14" s="3">
        <v>0.42</v>
      </c>
      <c r="Z14" s="7"/>
    </row>
    <row r="15" spans="1:27" x14ac:dyDescent="0.25">
      <c r="A15" s="53"/>
      <c r="B15" s="5">
        <v>13</v>
      </c>
      <c r="C15" s="4" t="s">
        <v>15</v>
      </c>
      <c r="D15" s="4" t="s">
        <v>3</v>
      </c>
      <c r="E15" s="10">
        <v>1.5</v>
      </c>
      <c r="F15" s="10">
        <v>0.3</v>
      </c>
      <c r="G15" s="10">
        <v>0.9</v>
      </c>
      <c r="H15" s="4" t="s">
        <v>53</v>
      </c>
      <c r="I15" s="4" t="s">
        <v>53</v>
      </c>
      <c r="J15" s="10" t="s">
        <v>53</v>
      </c>
      <c r="K15" s="10" t="s">
        <v>53</v>
      </c>
      <c r="L15" s="10" t="s">
        <v>53</v>
      </c>
      <c r="M15" s="10" t="s">
        <v>53</v>
      </c>
      <c r="N15" s="10" t="s">
        <v>53</v>
      </c>
      <c r="O15" s="10" t="s">
        <v>53</v>
      </c>
      <c r="P15" s="10" t="s">
        <v>53</v>
      </c>
      <c r="Q15" s="10" t="s">
        <v>53</v>
      </c>
      <c r="R15" s="10" t="s">
        <v>53</v>
      </c>
      <c r="S15" s="10" t="s">
        <v>53</v>
      </c>
      <c r="T15" s="10" t="s">
        <v>53</v>
      </c>
      <c r="U15" s="11" t="s">
        <v>53</v>
      </c>
      <c r="V15" s="10">
        <f>MEDIAN(E15:T15)</f>
        <v>0.9</v>
      </c>
      <c r="W15" s="3">
        <v>0.9</v>
      </c>
      <c r="Z15" s="7"/>
    </row>
    <row r="16" spans="1:27" x14ac:dyDescent="0.25">
      <c r="A16" s="53"/>
      <c r="B16" s="5">
        <v>14</v>
      </c>
      <c r="C16" s="4" t="s">
        <v>16</v>
      </c>
      <c r="D16" s="4" t="s">
        <v>17</v>
      </c>
      <c r="E16" s="10">
        <v>0.4</v>
      </c>
      <c r="F16" s="10">
        <v>0.12</v>
      </c>
      <c r="G16" s="26">
        <v>0.12</v>
      </c>
      <c r="H16" s="4" t="s">
        <v>53</v>
      </c>
      <c r="I16" s="4" t="s">
        <v>53</v>
      </c>
      <c r="J16" s="10" t="s">
        <v>53</v>
      </c>
      <c r="K16" s="10" t="s">
        <v>53</v>
      </c>
      <c r="L16" s="10" t="s">
        <v>53</v>
      </c>
      <c r="M16" s="10" t="s">
        <v>53</v>
      </c>
      <c r="N16" s="10" t="s">
        <v>53</v>
      </c>
      <c r="O16" s="10" t="s">
        <v>53</v>
      </c>
      <c r="P16" s="10" t="s">
        <v>53</v>
      </c>
      <c r="Q16" s="10" t="s">
        <v>53</v>
      </c>
      <c r="R16" s="10" t="s">
        <v>53</v>
      </c>
      <c r="S16" s="10" t="s">
        <v>53</v>
      </c>
      <c r="T16" s="10" t="s">
        <v>53</v>
      </c>
      <c r="U16" s="11" t="s">
        <v>53</v>
      </c>
      <c r="V16" s="10">
        <v>0.12</v>
      </c>
      <c r="W16" s="3">
        <v>0.12</v>
      </c>
      <c r="Z16" s="7"/>
    </row>
    <row r="17" spans="1:26" x14ac:dyDescent="0.25">
      <c r="A17" s="53"/>
      <c r="B17" s="5">
        <v>15</v>
      </c>
      <c r="C17" s="4" t="s">
        <v>18</v>
      </c>
      <c r="D17" s="4" t="s">
        <v>3</v>
      </c>
      <c r="E17" s="26">
        <v>0.33</v>
      </c>
      <c r="F17" s="10">
        <v>0.8</v>
      </c>
      <c r="G17" s="10">
        <v>0.98</v>
      </c>
      <c r="H17" s="1">
        <v>0.6</v>
      </c>
      <c r="I17" s="4" t="s">
        <v>53</v>
      </c>
      <c r="J17" s="10" t="s">
        <v>53</v>
      </c>
      <c r="K17" s="10" t="s">
        <v>53</v>
      </c>
      <c r="L17" s="10" t="s">
        <v>53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53</v>
      </c>
      <c r="S17" s="10" t="s">
        <v>53</v>
      </c>
      <c r="T17" s="10" t="s">
        <v>53</v>
      </c>
      <c r="U17" s="11" t="s">
        <v>53</v>
      </c>
      <c r="V17" s="10">
        <f>MEDIAN(E17:T17)</f>
        <v>0.7</v>
      </c>
      <c r="W17" s="3">
        <v>0.7</v>
      </c>
      <c r="Z17" s="7"/>
    </row>
    <row r="18" spans="1:26" ht="30" x14ac:dyDescent="0.25">
      <c r="A18" s="53"/>
      <c r="B18" s="5">
        <v>16</v>
      </c>
      <c r="C18" s="4" t="s">
        <v>19</v>
      </c>
      <c r="D18" s="4" t="s">
        <v>17</v>
      </c>
      <c r="E18" s="1">
        <v>0.7</v>
      </c>
      <c r="F18" s="10">
        <v>0.4</v>
      </c>
      <c r="G18" s="11">
        <v>0.81499999999999995</v>
      </c>
      <c r="H18" s="4" t="s">
        <v>53</v>
      </c>
      <c r="I18" s="4" t="s">
        <v>53</v>
      </c>
      <c r="J18" s="10" t="s">
        <v>53</v>
      </c>
      <c r="K18" s="10" t="s">
        <v>53</v>
      </c>
      <c r="L18" s="10" t="s">
        <v>53</v>
      </c>
      <c r="M18" s="10" t="s">
        <v>53</v>
      </c>
      <c r="N18" s="10" t="s">
        <v>53</v>
      </c>
      <c r="O18" s="10" t="s">
        <v>53</v>
      </c>
      <c r="P18" s="10" t="s">
        <v>53</v>
      </c>
      <c r="Q18" s="10" t="s">
        <v>53</v>
      </c>
      <c r="R18" s="10" t="s">
        <v>53</v>
      </c>
      <c r="S18" s="10" t="s">
        <v>53</v>
      </c>
      <c r="T18" s="10" t="s">
        <v>53</v>
      </c>
      <c r="U18" s="11" t="s">
        <v>53</v>
      </c>
      <c r="V18" s="10">
        <f>MEDIAN(E18:T18)</f>
        <v>0.7</v>
      </c>
      <c r="W18" s="3">
        <v>0.7</v>
      </c>
      <c r="Z18" s="7"/>
    </row>
    <row r="19" spans="1:26" ht="45" x14ac:dyDescent="0.25">
      <c r="A19" s="53"/>
      <c r="B19" s="5">
        <v>17</v>
      </c>
      <c r="C19" s="4" t="s">
        <v>20</v>
      </c>
      <c r="D19" s="4" t="s">
        <v>1</v>
      </c>
      <c r="E19" s="10">
        <v>17.03</v>
      </c>
      <c r="F19" s="10">
        <v>17.440000000000001</v>
      </c>
      <c r="G19" s="10">
        <v>16.989999999999998</v>
      </c>
      <c r="H19" s="10">
        <v>17.239999999999998</v>
      </c>
      <c r="I19" s="10">
        <v>19.93</v>
      </c>
      <c r="J19" s="10">
        <v>15.63</v>
      </c>
      <c r="K19" s="10">
        <v>15.82</v>
      </c>
      <c r="L19" s="1">
        <v>16.190000000000001</v>
      </c>
      <c r="M19" s="10">
        <v>17.14</v>
      </c>
      <c r="N19" s="10">
        <v>16.059999999999999</v>
      </c>
      <c r="O19" s="10">
        <v>16.059999999999999</v>
      </c>
      <c r="P19" s="10">
        <v>15.63</v>
      </c>
      <c r="Q19" s="10">
        <v>15.32</v>
      </c>
      <c r="R19" s="10">
        <v>15.25</v>
      </c>
      <c r="S19" s="4" t="s">
        <v>53</v>
      </c>
      <c r="T19" s="4" t="s">
        <v>53</v>
      </c>
      <c r="U19" s="11">
        <v>16.54</v>
      </c>
      <c r="V19" s="10" t="s">
        <v>53</v>
      </c>
      <c r="W19" s="3">
        <v>16.54</v>
      </c>
      <c r="Z19" s="7"/>
    </row>
    <row r="20" spans="1:26" x14ac:dyDescent="0.25">
      <c r="A20" s="53"/>
      <c r="B20" s="5">
        <v>18</v>
      </c>
      <c r="C20" s="4" t="s">
        <v>21</v>
      </c>
      <c r="D20" s="4" t="s">
        <v>3</v>
      </c>
      <c r="E20" s="10">
        <v>0.68</v>
      </c>
      <c r="F20" s="4">
        <v>2.73</v>
      </c>
      <c r="G20" s="17">
        <v>0.6</v>
      </c>
      <c r="H20" s="4" t="s">
        <v>53</v>
      </c>
      <c r="I20" s="4" t="s">
        <v>53</v>
      </c>
      <c r="J20" s="4" t="s">
        <v>53</v>
      </c>
      <c r="K20" s="4" t="s">
        <v>53</v>
      </c>
      <c r="L20" s="4" t="s">
        <v>53</v>
      </c>
      <c r="M20" s="4" t="s">
        <v>53</v>
      </c>
      <c r="N20" s="4" t="s">
        <v>53</v>
      </c>
      <c r="O20" s="4" t="s">
        <v>53</v>
      </c>
      <c r="P20" s="4" t="s">
        <v>53</v>
      </c>
      <c r="Q20" s="4" t="s">
        <v>53</v>
      </c>
      <c r="R20" s="4" t="s">
        <v>53</v>
      </c>
      <c r="S20" s="4" t="s">
        <v>53</v>
      </c>
      <c r="T20" s="4" t="s">
        <v>53</v>
      </c>
      <c r="U20" s="11" t="s">
        <v>53</v>
      </c>
      <c r="V20" s="10">
        <f>MEDIAN(E20:G20)</f>
        <v>0.68</v>
      </c>
      <c r="W20" s="3">
        <v>0.68</v>
      </c>
      <c r="Z20" s="7"/>
    </row>
    <row r="21" spans="1:26" ht="45" x14ac:dyDescent="0.25">
      <c r="A21" s="53"/>
      <c r="B21" s="5">
        <v>19</v>
      </c>
      <c r="C21" s="4" t="s">
        <v>22</v>
      </c>
      <c r="D21" s="4" t="s">
        <v>1</v>
      </c>
      <c r="E21" s="10">
        <v>24</v>
      </c>
      <c r="F21" s="10">
        <v>25.9</v>
      </c>
      <c r="G21" s="10">
        <v>27.82</v>
      </c>
      <c r="H21" s="10">
        <v>27.92</v>
      </c>
      <c r="I21" s="10">
        <v>32</v>
      </c>
      <c r="J21" s="12">
        <v>28.169499999999999</v>
      </c>
      <c r="K21" s="4" t="s">
        <v>53</v>
      </c>
      <c r="L21" s="4" t="s">
        <v>53</v>
      </c>
      <c r="M21" s="4" t="s">
        <v>53</v>
      </c>
      <c r="N21" s="4" t="s">
        <v>53</v>
      </c>
      <c r="O21" s="4" t="s">
        <v>53</v>
      </c>
      <c r="P21" s="4" t="s">
        <v>53</v>
      </c>
      <c r="Q21" s="4" t="s">
        <v>53</v>
      </c>
      <c r="R21" s="4" t="s">
        <v>53</v>
      </c>
      <c r="S21" s="4" t="s">
        <v>53</v>
      </c>
      <c r="T21" s="4" t="s">
        <v>53</v>
      </c>
      <c r="U21" s="11">
        <f>AVERAGE(E21:T21)</f>
        <v>27.634916666666665</v>
      </c>
      <c r="V21" s="10" t="s">
        <v>53</v>
      </c>
      <c r="W21" s="3">
        <v>27.63</v>
      </c>
      <c r="Z21" s="7"/>
    </row>
    <row r="22" spans="1:26" ht="30" x14ac:dyDescent="0.25">
      <c r="A22" s="53"/>
      <c r="B22" s="5">
        <v>20</v>
      </c>
      <c r="C22" s="4" t="s">
        <v>23</v>
      </c>
      <c r="D22" s="4" t="s">
        <v>1</v>
      </c>
      <c r="E22" s="10">
        <v>4.3600000000000003</v>
      </c>
      <c r="F22" s="10">
        <v>7.94</v>
      </c>
      <c r="G22" s="26">
        <v>5.98</v>
      </c>
      <c r="H22" s="4" t="s">
        <v>53</v>
      </c>
      <c r="I22" s="4" t="s">
        <v>53</v>
      </c>
      <c r="J22" s="4" t="s">
        <v>53</v>
      </c>
      <c r="K22" s="4" t="s">
        <v>53</v>
      </c>
      <c r="L22" s="4" t="s">
        <v>53</v>
      </c>
      <c r="M22" s="4" t="s">
        <v>53</v>
      </c>
      <c r="N22" s="4" t="s">
        <v>53</v>
      </c>
      <c r="O22" s="4" t="s">
        <v>53</v>
      </c>
      <c r="P22" s="4" t="s">
        <v>53</v>
      </c>
      <c r="Q22" s="4" t="s">
        <v>53</v>
      </c>
      <c r="R22" s="4" t="s">
        <v>53</v>
      </c>
      <c r="S22" s="4" t="s">
        <v>53</v>
      </c>
      <c r="T22" s="4" t="s">
        <v>53</v>
      </c>
      <c r="U22" s="11">
        <f>AVERAGE(E22:T22)</f>
        <v>6.0933333333333337</v>
      </c>
      <c r="V22" s="10" t="s">
        <v>53</v>
      </c>
      <c r="W22" s="3">
        <v>6.09</v>
      </c>
      <c r="Z22" s="7"/>
    </row>
    <row r="23" spans="1:26" ht="30" x14ac:dyDescent="0.25">
      <c r="A23" s="53"/>
      <c r="B23" s="5">
        <v>21</v>
      </c>
      <c r="C23" s="4" t="s">
        <v>24</v>
      </c>
      <c r="D23" s="4" t="s">
        <v>13</v>
      </c>
      <c r="E23" s="10">
        <v>9.5</v>
      </c>
      <c r="F23" s="10">
        <v>12.8</v>
      </c>
      <c r="G23" s="10">
        <v>23.97</v>
      </c>
      <c r="H23" s="4" t="s">
        <v>53</v>
      </c>
      <c r="I23" s="4" t="s">
        <v>53</v>
      </c>
      <c r="J23" s="4" t="s">
        <v>53</v>
      </c>
      <c r="K23" s="4" t="s">
        <v>53</v>
      </c>
      <c r="L23" s="4" t="s">
        <v>53</v>
      </c>
      <c r="M23" s="4" t="s">
        <v>53</v>
      </c>
      <c r="N23" s="4" t="s">
        <v>53</v>
      </c>
      <c r="O23" s="4" t="s">
        <v>53</v>
      </c>
      <c r="P23" s="4" t="s">
        <v>53</v>
      </c>
      <c r="Q23" s="4" t="s">
        <v>53</v>
      </c>
      <c r="R23" s="4" t="s">
        <v>53</v>
      </c>
      <c r="S23" s="4" t="s">
        <v>53</v>
      </c>
      <c r="T23" s="4" t="s">
        <v>53</v>
      </c>
      <c r="U23" s="11" t="s">
        <v>53</v>
      </c>
      <c r="V23" s="10">
        <f>MEDIAN(E23:T23)</f>
        <v>12.8</v>
      </c>
      <c r="W23" s="3">
        <v>12.8</v>
      </c>
      <c r="Z23" s="7"/>
    </row>
    <row r="24" spans="1:26" x14ac:dyDescent="0.25">
      <c r="A24" s="53"/>
      <c r="B24" s="5">
        <v>22</v>
      </c>
      <c r="C24" s="4" t="s">
        <v>25</v>
      </c>
      <c r="D24" s="4" t="s">
        <v>17</v>
      </c>
      <c r="E24" s="10">
        <v>5.73</v>
      </c>
      <c r="F24" s="10">
        <v>4.66</v>
      </c>
      <c r="G24" s="27">
        <v>4.4676999999999998</v>
      </c>
      <c r="H24" s="10">
        <v>4.8</v>
      </c>
      <c r="I24" s="10">
        <v>4.22</v>
      </c>
      <c r="J24" s="4" t="s">
        <v>53</v>
      </c>
      <c r="K24" s="4" t="s">
        <v>53</v>
      </c>
      <c r="L24" s="4" t="s">
        <v>53</v>
      </c>
      <c r="M24" s="4" t="s">
        <v>53</v>
      </c>
      <c r="N24" s="4" t="s">
        <v>53</v>
      </c>
      <c r="O24" s="4" t="s">
        <v>53</v>
      </c>
      <c r="P24" s="4" t="s">
        <v>53</v>
      </c>
      <c r="Q24" s="4" t="s">
        <v>53</v>
      </c>
      <c r="R24" s="4" t="s">
        <v>53</v>
      </c>
      <c r="S24" s="4" t="s">
        <v>53</v>
      </c>
      <c r="T24" s="4" t="s">
        <v>53</v>
      </c>
      <c r="U24" s="11">
        <f>AVERAGE(E24:T24)</f>
        <v>4.7755400000000003</v>
      </c>
      <c r="V24" s="10" t="s">
        <v>53</v>
      </c>
      <c r="W24" s="3">
        <v>4.7699999999999996</v>
      </c>
      <c r="Z24" s="7"/>
    </row>
    <row r="25" spans="1:26" s="8" customFormat="1" ht="30" x14ac:dyDescent="0.25">
      <c r="A25" s="53"/>
      <c r="B25" s="5">
        <v>23</v>
      </c>
      <c r="C25" s="4" t="s">
        <v>26</v>
      </c>
      <c r="D25" s="4" t="s">
        <v>3</v>
      </c>
      <c r="E25" s="10">
        <v>3.99</v>
      </c>
      <c r="F25" s="10">
        <v>2.19</v>
      </c>
      <c r="G25" s="1">
        <v>3.18</v>
      </c>
      <c r="H25" s="4" t="s">
        <v>53</v>
      </c>
      <c r="I25" s="4" t="s">
        <v>53</v>
      </c>
      <c r="J25" s="4" t="s">
        <v>53</v>
      </c>
      <c r="K25" s="4" t="s">
        <v>53</v>
      </c>
      <c r="L25" s="4" t="s">
        <v>53</v>
      </c>
      <c r="M25" s="4" t="s">
        <v>53</v>
      </c>
      <c r="N25" s="4" t="s">
        <v>53</v>
      </c>
      <c r="O25" s="4" t="s">
        <v>53</v>
      </c>
      <c r="P25" s="4" t="s">
        <v>53</v>
      </c>
      <c r="Q25" s="4" t="s">
        <v>53</v>
      </c>
      <c r="R25" s="4" t="s">
        <v>53</v>
      </c>
      <c r="S25" s="4" t="s">
        <v>53</v>
      </c>
      <c r="T25" s="4" t="s">
        <v>53</v>
      </c>
      <c r="U25" s="11">
        <f>AVERAGE(E25:T25)</f>
        <v>3.1199999999999997</v>
      </c>
      <c r="V25" s="10" t="s">
        <v>53</v>
      </c>
      <c r="W25" s="3">
        <v>3.12</v>
      </c>
      <c r="Z25" s="9"/>
    </row>
    <row r="26" spans="1:26" ht="30" x14ac:dyDescent="0.25">
      <c r="A26" s="53"/>
      <c r="B26" s="5">
        <v>24</v>
      </c>
      <c r="C26" s="4" t="s">
        <v>27</v>
      </c>
      <c r="D26" s="4" t="s">
        <v>17</v>
      </c>
      <c r="E26" s="11">
        <v>1.2390000000000001</v>
      </c>
      <c r="F26" s="27">
        <v>2.0895000000000001</v>
      </c>
      <c r="G26" s="12">
        <v>2.1894999999999998</v>
      </c>
      <c r="H26" s="4" t="s">
        <v>53</v>
      </c>
      <c r="I26" s="4" t="s">
        <v>53</v>
      </c>
      <c r="J26" s="4" t="s">
        <v>53</v>
      </c>
      <c r="K26" s="4" t="s">
        <v>53</v>
      </c>
      <c r="L26" s="4" t="s">
        <v>53</v>
      </c>
      <c r="M26" s="4" t="s">
        <v>53</v>
      </c>
      <c r="N26" s="4" t="s">
        <v>53</v>
      </c>
      <c r="O26" s="4" t="s">
        <v>53</v>
      </c>
      <c r="P26" s="4" t="s">
        <v>53</v>
      </c>
      <c r="Q26" s="4" t="s">
        <v>53</v>
      </c>
      <c r="R26" s="4" t="s">
        <v>53</v>
      </c>
      <c r="S26" s="4" t="s">
        <v>53</v>
      </c>
      <c r="T26" s="4" t="s">
        <v>53</v>
      </c>
      <c r="U26" s="11">
        <f t="shared" ref="U26:U30" si="1">AVERAGE(E26:T26)</f>
        <v>1.8393333333333333</v>
      </c>
      <c r="V26" s="10" t="s">
        <v>54</v>
      </c>
      <c r="W26" s="3">
        <v>1.83</v>
      </c>
      <c r="Z26" s="7"/>
    </row>
    <row r="27" spans="1:26" ht="30" x14ac:dyDescent="0.25">
      <c r="A27" s="53"/>
      <c r="B27" s="5">
        <v>25</v>
      </c>
      <c r="C27" s="4" t="s">
        <v>28</v>
      </c>
      <c r="D27" s="4" t="s">
        <v>29</v>
      </c>
      <c r="E27" s="10">
        <v>2.39</v>
      </c>
      <c r="F27" s="10">
        <v>1.9</v>
      </c>
      <c r="G27" s="10">
        <v>2.0299999999999998</v>
      </c>
      <c r="H27" s="4" t="s">
        <v>53</v>
      </c>
      <c r="I27" s="4" t="s">
        <v>53</v>
      </c>
      <c r="J27" s="4" t="s">
        <v>53</v>
      </c>
      <c r="K27" s="4" t="s">
        <v>53</v>
      </c>
      <c r="L27" s="4" t="s">
        <v>53</v>
      </c>
      <c r="M27" s="4" t="s">
        <v>53</v>
      </c>
      <c r="N27" s="4" t="s">
        <v>53</v>
      </c>
      <c r="O27" s="4" t="s">
        <v>53</v>
      </c>
      <c r="P27" s="4" t="s">
        <v>53</v>
      </c>
      <c r="Q27" s="4" t="s">
        <v>53</v>
      </c>
      <c r="R27" s="4" t="s">
        <v>53</v>
      </c>
      <c r="S27" s="4" t="s">
        <v>53</v>
      </c>
      <c r="T27" s="4" t="s">
        <v>53</v>
      </c>
      <c r="U27" s="11">
        <f t="shared" si="1"/>
        <v>2.1066666666666669</v>
      </c>
      <c r="V27" s="10" t="s">
        <v>54</v>
      </c>
      <c r="W27" s="3">
        <v>2.1</v>
      </c>
      <c r="Z27" s="7"/>
    </row>
    <row r="28" spans="1:26" ht="30" x14ac:dyDescent="0.25">
      <c r="A28" s="53"/>
      <c r="B28" s="5">
        <v>26</v>
      </c>
      <c r="C28" s="4" t="s">
        <v>30</v>
      </c>
      <c r="D28" s="4" t="s">
        <v>29</v>
      </c>
      <c r="E28" s="10">
        <v>2.57</v>
      </c>
      <c r="F28" s="10">
        <v>1.58</v>
      </c>
      <c r="G28" s="10">
        <v>2.85</v>
      </c>
      <c r="H28" s="4" t="s">
        <v>53</v>
      </c>
      <c r="I28" s="4" t="s">
        <v>53</v>
      </c>
      <c r="J28" s="4" t="s">
        <v>53</v>
      </c>
      <c r="K28" s="4" t="s">
        <v>53</v>
      </c>
      <c r="L28" s="4" t="s">
        <v>53</v>
      </c>
      <c r="M28" s="4" t="s">
        <v>53</v>
      </c>
      <c r="N28" s="4" t="s">
        <v>53</v>
      </c>
      <c r="O28" s="4" t="s">
        <v>53</v>
      </c>
      <c r="P28" s="4" t="s">
        <v>53</v>
      </c>
      <c r="Q28" s="4" t="s">
        <v>53</v>
      </c>
      <c r="R28" s="4" t="s">
        <v>53</v>
      </c>
      <c r="S28" s="4" t="s">
        <v>53</v>
      </c>
      <c r="T28" s="4" t="s">
        <v>53</v>
      </c>
      <c r="U28" s="11">
        <f>AVERAGE(E28:T28)</f>
        <v>2.3333333333333335</v>
      </c>
      <c r="V28" s="10" t="s">
        <v>54</v>
      </c>
      <c r="W28" s="3">
        <v>2.33</v>
      </c>
      <c r="Z28" s="7"/>
    </row>
    <row r="29" spans="1:26" ht="30" x14ac:dyDescent="0.25">
      <c r="A29" s="53"/>
      <c r="B29" s="5">
        <v>27</v>
      </c>
      <c r="C29" s="4" t="s">
        <v>31</v>
      </c>
      <c r="D29" s="4" t="s">
        <v>1</v>
      </c>
      <c r="E29" s="10">
        <v>8.4700000000000006</v>
      </c>
      <c r="F29" s="10">
        <v>9.2100000000000009</v>
      </c>
      <c r="G29" s="10">
        <v>12.99</v>
      </c>
      <c r="H29" s="10">
        <v>7.86</v>
      </c>
      <c r="I29" s="10">
        <v>8.59</v>
      </c>
      <c r="J29" s="10">
        <v>7.87</v>
      </c>
      <c r="K29" s="10">
        <v>7.84</v>
      </c>
      <c r="L29" s="4" t="s">
        <v>53</v>
      </c>
      <c r="M29" s="4" t="s">
        <v>53</v>
      </c>
      <c r="N29" s="4" t="s">
        <v>53</v>
      </c>
      <c r="O29" s="4" t="s">
        <v>53</v>
      </c>
      <c r="P29" s="4" t="s">
        <v>53</v>
      </c>
      <c r="Q29" s="4" t="s">
        <v>53</v>
      </c>
      <c r="R29" s="4" t="s">
        <v>53</v>
      </c>
      <c r="S29" s="4" t="s">
        <v>53</v>
      </c>
      <c r="T29" s="4" t="s">
        <v>53</v>
      </c>
      <c r="U29" s="11">
        <f t="shared" si="1"/>
        <v>8.975714285714286</v>
      </c>
      <c r="V29" s="10" t="s">
        <v>53</v>
      </c>
      <c r="W29" s="3">
        <v>8.9700000000000006</v>
      </c>
      <c r="Z29" s="7"/>
    </row>
    <row r="30" spans="1:26" ht="30" x14ac:dyDescent="0.25">
      <c r="A30" s="53"/>
      <c r="B30" s="5">
        <v>28</v>
      </c>
      <c r="C30" s="4" t="s">
        <v>32</v>
      </c>
      <c r="D30" s="4" t="s">
        <v>29</v>
      </c>
      <c r="E30" s="10">
        <v>4.2</v>
      </c>
      <c r="F30" s="10">
        <v>2.6</v>
      </c>
      <c r="G30" s="10">
        <v>2.67</v>
      </c>
      <c r="H30" s="4" t="s">
        <v>53</v>
      </c>
      <c r="I30" s="4" t="s">
        <v>53</v>
      </c>
      <c r="J30" s="4" t="s">
        <v>53</v>
      </c>
      <c r="K30" s="4" t="s">
        <v>53</v>
      </c>
      <c r="L30" s="4" t="s">
        <v>53</v>
      </c>
      <c r="M30" s="4" t="s">
        <v>53</v>
      </c>
      <c r="N30" s="4" t="s">
        <v>53</v>
      </c>
      <c r="O30" s="4" t="s">
        <v>53</v>
      </c>
      <c r="P30" s="4" t="s">
        <v>53</v>
      </c>
      <c r="Q30" s="4" t="s">
        <v>53</v>
      </c>
      <c r="R30" s="4" t="s">
        <v>53</v>
      </c>
      <c r="S30" s="4" t="s">
        <v>53</v>
      </c>
      <c r="T30" s="4" t="s">
        <v>53</v>
      </c>
      <c r="U30" s="11">
        <f t="shared" si="1"/>
        <v>3.1566666666666667</v>
      </c>
      <c r="V30" s="10" t="s">
        <v>53</v>
      </c>
      <c r="W30" s="3">
        <v>3.15</v>
      </c>
      <c r="Z30" s="7"/>
    </row>
    <row r="31" spans="1:26" x14ac:dyDescent="0.25">
      <c r="A31" s="53" t="s">
        <v>41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61"/>
    </row>
    <row r="32" spans="1:26" x14ac:dyDescent="0.25">
      <c r="A32" s="55" t="s">
        <v>48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/>
    </row>
    <row r="33" spans="1:23" x14ac:dyDescent="0.25">
      <c r="A33" s="58" t="s">
        <v>49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60"/>
    </row>
    <row r="34" spans="1:23" ht="15.75" thickBot="1" x14ac:dyDescent="0.3">
      <c r="A34" s="47" t="s">
        <v>50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9"/>
    </row>
    <row r="35" spans="1:2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</sheetData>
  <mergeCells count="6">
    <mergeCell ref="A34:W34"/>
    <mergeCell ref="A1:W1"/>
    <mergeCell ref="A3:A30"/>
    <mergeCell ref="A31:W31"/>
    <mergeCell ref="A32:W32"/>
    <mergeCell ref="A33:W33"/>
  </mergeCells>
  <pageMargins left="0.25" right="0.25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Quantitativo e preço final </vt:lpstr>
      <vt:lpstr>Serie de preços </vt:lpstr>
      <vt:lpstr>Planilha1 (2)</vt:lpstr>
    </vt:vector>
  </TitlesOfParts>
  <Company>IFRN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Cardoso Delgado Kobayashi</dc:creator>
  <cp:lastModifiedBy>Fabio Henrique Vale dos Reis</cp:lastModifiedBy>
  <cp:lastPrinted>2024-08-19T18:19:01Z</cp:lastPrinted>
  <dcterms:created xsi:type="dcterms:W3CDTF">2024-08-13T13:51:56Z</dcterms:created>
  <dcterms:modified xsi:type="dcterms:W3CDTF">2025-04-08T19:20:23Z</dcterms:modified>
</cp:coreProperties>
</file>