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codeName="EstaPastaDeTrabalho"/>
  <mc:AlternateContent xmlns:mc="http://schemas.openxmlformats.org/markup-compatibility/2006">
    <mc:Choice Requires="x15">
      <x15ac:absPath xmlns:x15ac="http://schemas.microsoft.com/office/spreadsheetml/2010/11/ac" url="/Users/amauricosta/Arquivos Geral/TRABALHO/Compras/Processos/Limpeza/"/>
    </mc:Choice>
  </mc:AlternateContent>
  <xr:revisionPtr revIDLastSave="0" documentId="13_ncr:1_{5D666522-C6D3-E840-8C4F-73C17907E88E}" xr6:coauthVersionLast="47" xr6:coauthVersionMax="47" xr10:uidLastSave="{00000000-0000-0000-0000-000000000000}"/>
  <bookViews>
    <workbookView xWindow="0" yWindow="500" windowWidth="28800" windowHeight="16620" tabRatio="609" activeTab="4" xr2:uid="{00000000-000D-0000-FFFF-FFFF00000000}"/>
  </bookViews>
  <sheets>
    <sheet name="Sumário" sheetId="10" r:id="rId1"/>
    <sheet name="Insumos-EPI's (Sob demanda)" sheetId="6" r:id="rId2"/>
    <sheet name="EPI's (Kit básico)" sheetId="7" r:id="rId3"/>
    <sheet name="Equipamentos (Sob demanda)" sheetId="8" r:id="rId4"/>
    <sheet name="Fardamento (Kit básico)" sheetId="9" r:id="rId5"/>
  </sheets>
  <definedNames>
    <definedName name="_xlnm._FilterDatabase" localSheetId="2" hidden="1">'EPI''s (Kit básico)'!$A$4:$F$4</definedName>
    <definedName name="_xlnm._FilterDatabase" localSheetId="3" hidden="1">'Equipamentos (Sob demanda)'!$A$4:$F$4</definedName>
    <definedName name="_xlnm._FilterDatabase" localSheetId="1" hidden="1">'Insumos-EPI''s (Sob demanda)'!$A$4:$F$99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7" i="6" l="1"/>
  <c r="F17" i="9"/>
  <c r="F7" i="9"/>
  <c r="F10" i="8"/>
  <c r="F8" i="8"/>
  <c r="F5" i="8"/>
  <c r="F15" i="7"/>
  <c r="F16" i="7"/>
  <c r="F17" i="7"/>
  <c r="F7" i="7"/>
  <c r="F5" i="7"/>
  <c r="F98" i="6"/>
  <c r="F86" i="6" l="1"/>
  <c r="F87" i="6"/>
  <c r="F88" i="6"/>
  <c r="F89" i="6"/>
  <c r="F90" i="6"/>
  <c r="F91" i="6"/>
  <c r="F92" i="6"/>
  <c r="F93" i="6"/>
  <c r="F94" i="6"/>
  <c r="F95" i="6"/>
  <c r="F96" i="6"/>
  <c r="F97" i="6"/>
  <c r="F85" i="6"/>
  <c r="F82" i="6"/>
  <c r="F81" i="6"/>
  <c r="F80" i="6"/>
  <c r="F6" i="8" l="1"/>
  <c r="F19" i="9" l="1"/>
  <c r="F18" i="9"/>
  <c r="F16" i="9"/>
  <c r="F20" i="9" l="1"/>
  <c r="C9" i="10" s="1"/>
  <c r="D9" i="10" s="1"/>
  <c r="F78" i="6"/>
  <c r="F79" i="6"/>
  <c r="F83" i="6"/>
  <c r="F84" i="6"/>
  <c r="F8" i="7"/>
  <c r="F9" i="7"/>
  <c r="F10" i="7"/>
  <c r="F11" i="7"/>
  <c r="F12" i="7"/>
  <c r="F13" i="7"/>
  <c r="F14" i="7"/>
  <c r="F6" i="7"/>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6" i="6"/>
  <c r="F5" i="6"/>
  <c r="F6" i="9"/>
  <c r="F8" i="9"/>
  <c r="F9" i="9"/>
  <c r="F5" i="9"/>
  <c r="F7" i="8"/>
  <c r="F9" i="8"/>
  <c r="F11" i="8" l="1"/>
  <c r="F99" i="6"/>
  <c r="C5" i="10" s="1"/>
  <c r="E5" i="10" s="1"/>
  <c r="F5" i="10" s="1"/>
  <c r="E9" i="10"/>
  <c r="F9" i="10" s="1"/>
  <c r="C7" i="10"/>
  <c r="F18" i="7"/>
  <c r="C6" i="10" s="1"/>
  <c r="F10" i="9"/>
  <c r="C8" i="10" s="1"/>
  <c r="D8" i="10" s="1"/>
  <c r="E6" i="10" l="1"/>
  <c r="F6" i="10" s="1"/>
  <c r="D6" i="10"/>
  <c r="D5" i="10"/>
  <c r="E7" i="10"/>
  <c r="F7" i="10" s="1"/>
  <c r="D7" i="10"/>
  <c r="E8" i="10"/>
  <c r="F8" i="10" s="1"/>
  <c r="C10" i="10"/>
  <c r="F10" i="10" l="1"/>
  <c r="D10" i="10"/>
  <c r="E10" i="10"/>
</calcChain>
</file>

<file path=xl/sharedStrings.xml><?xml version="1.0" encoding="utf-8"?>
<sst xmlns="http://schemas.openxmlformats.org/spreadsheetml/2006/main" count="296" uniqueCount="150">
  <si>
    <t>RESUMO</t>
  </si>
  <si>
    <t>TIPO</t>
  </si>
  <si>
    <t>CONTEMPLADOS</t>
  </si>
  <si>
    <t>ANUAL</t>
  </si>
  <si>
    <t>ANUAL POR POSTO</t>
  </si>
  <si>
    <t>MENSAL</t>
  </si>
  <si>
    <t>MENSAL POR POSTO</t>
  </si>
  <si>
    <t>Insumos-EPI's (Sob demanda)</t>
  </si>
  <si>
    <t>ASG e ASG Insalubre (12)</t>
  </si>
  <si>
    <t>EPI's (Kit básico)</t>
  </si>
  <si>
    <t>Todos (13)</t>
  </si>
  <si>
    <t>Equipamentos (Sob demanda)</t>
  </si>
  <si>
    <t>Fardamento ASG (Kit básico)</t>
  </si>
  <si>
    <t>Fardamento Encarregado (Kit básico)</t>
  </si>
  <si>
    <t>Encarregado (01)</t>
  </si>
  <si>
    <t>INSUMOS - EPI's (SOB DEMANDA)</t>
  </si>
  <si>
    <t>ITEM</t>
  </si>
  <si>
    <t>DESCRIÇÃO</t>
  </si>
  <si>
    <t>UNIDADE</t>
  </si>
  <si>
    <t>QUANTIDADE</t>
  </si>
  <si>
    <t>VALOR UNIT</t>
  </si>
  <si>
    <t>VALOR TOTAL</t>
  </si>
  <si>
    <t>Papel higiênico duplo de 1ª qualidade, branco, picotado, fardo com 64 rolos de 30 metros</t>
  </si>
  <si>
    <t>FARDO C/ 64 ROLOS</t>
  </si>
  <si>
    <t xml:space="preserve">Papel Higiênico em Rolo, folha simples - 300m, branco extra luxo, fabricado com 100% celulose virgem, alta qualidade, embalado em caixa de papelão com 8 rolos de 300m, com 2400 metros. Extrato de Algodão.  </t>
  </si>
  <si>
    <t>FARDO C/ 8 ROLOS</t>
  </si>
  <si>
    <t>Papel toalha branco de 1ª qualidade, com alto poder de absorção, interfolhado, 23x21cm (aproximadamente), com duas dobras, fardo com 1000 folhas, separados em pacotes de 250 folhas.  100% celulose virgem.</t>
  </si>
  <si>
    <t>FARDO C/ 1000 Folhas</t>
  </si>
  <si>
    <t>Dispenser Multiplo Higiênico para papel Toalha inferfolhada. Composto plástico transparente especial com alta resistência ao impacto. Capacidade para 1000 folhas</t>
  </si>
  <si>
    <t>UND</t>
  </si>
  <si>
    <t>Ácido muriático 1 L - ÁCIDO CLORÍDRICO\, ASPECTO FÍSICO:LÍQUIDO LÍMPIDO\, INCOLOR À LEVEMENTE AMARELADO, TEOR MÍNIMO DE 30%, MICA CAS 7647-01-0</t>
  </si>
  <si>
    <t>LITRO</t>
  </si>
  <si>
    <t>Álcool Etílico Hidratado 70% frasco com 1000 ML - APRESENTAÇÃO LÍQUIDO</t>
  </si>
  <si>
    <t>ÁLCOOL ETÍLICO LIMPEZA DE AMBIENTES, TIPO GEL HIDRATADO, APLICAÇÃO LIMPEZA, CONCENTRAÇÃO 75% INPM. GALÃO DE 5,00 L</t>
  </si>
  <si>
    <t>BOMBONA</t>
  </si>
  <si>
    <t>Ancinho curvo com 16 dentes de metal</t>
  </si>
  <si>
    <t>Balde plástico com tampa de 30L, dimensões aproximadas de 38,4x37,6cm, com alça de ferro com batoque, Tampa hermética.</t>
  </si>
  <si>
    <t>Balde plástico de 20 litros, dimensões aproximadas de 35x34cm, com alça de ferro com batoque.</t>
  </si>
  <si>
    <t>Câmara de ar 3,50 x 8</t>
  </si>
  <si>
    <t>Desentupidor de vaso sanitário, com cabo longo</t>
  </si>
  <si>
    <t>Corda de Seda Poliéster Trançada 12mm x 20metros</t>
  </si>
  <si>
    <t>METRO</t>
  </si>
  <si>
    <t>Detergente liquido neutro lava louça 500ml</t>
  </si>
  <si>
    <t xml:space="preserve">Enxada canavieira goivada com cabo, forjada em aço carbono especial, Temperada em todo o corpo da peça, lâmina feita em máquina de desbaste automatizadas, COM pintura </t>
  </si>
  <si>
    <t>Escova de mão multiuso, com alça anatômica, dimensões 14,5 x 6 x 8,2 cm.</t>
  </si>
  <si>
    <t xml:space="preserve">Escova Sanitária com Suporte </t>
  </si>
  <si>
    <t>Espanador Pena de Avestruz - minimo de 35 cm</t>
  </si>
  <si>
    <t>Espátula de Aço 40mm com Cabo de Madeira Ref. 390. Lâmina de aço temperado. Banhada em verniz protetivo contra oxidação. Cabo de madeira com formato anatômico. Haste fixada no cabo por encaixe.</t>
  </si>
  <si>
    <t>Esponja de lã de aço fina, PACOTE 60G COM 8UND</t>
  </si>
  <si>
    <t>PACOTE</t>
  </si>
  <si>
    <t>Esponja dupla face ação antibacteriano que não risca pacote com 3 unidades.</t>
  </si>
  <si>
    <t xml:space="preserve">Estrovenga leve, com olho de 29 mm de diâmetro, pintura em verniz transparenteLeve com cabo de madeira. </t>
  </si>
  <si>
    <t>Facão - Material Lâmina: Aço Carbono, Material Cabo: Polietileno, Comprimento: 18 Pol, Tipo: Para Mato,</t>
  </si>
  <si>
    <t>Fio Material: Nylon , Aplicação: Roçadeira Costal Motorizada , Bitola: 3 M</t>
  </si>
  <si>
    <t>Bobina (325 Metros)</t>
  </si>
  <si>
    <t>Flanela tamanho médio 40cmx50cm</t>
  </si>
  <si>
    <t xml:space="preserve">Foice para Pasto com Cabo de Eucalipto. Dimensões aproximadas: Comprimento total 425,0 mm; Tamanho da Abertura da lâmina 308,0 mm; Distância entre a ponta da lâmina ao cabo 422,0 mm. Peso: 260 gramas. </t>
  </si>
  <si>
    <t>Hipoclorito de sódio, bombona com 5 litros, concentrado, 4 a 6% de cloro ativo.</t>
  </si>
  <si>
    <t>Inseticida aerosol, 400ml.</t>
  </si>
  <si>
    <t>Lima de amolar enxada, dimensão aproximada 8", com cabo</t>
  </si>
  <si>
    <t xml:space="preserve">Lixeira Branca com Pedal – 60L </t>
  </si>
  <si>
    <t>Lustra móvel - frasco com 200ml</t>
  </si>
  <si>
    <t xml:space="preserve">Mop Liquido/Umido - conjunto completo (cabo de alumínio + armação + refil 60 cm) - (Ref. Comercial RMF700). Confeccionado em microfibra com cabo extensor em alumínio e giro de 360°. </t>
  </si>
  <si>
    <t xml:space="preserve">Mop Pó - conjunto completo (cabo de alumínio + armação + refil 60 cm) - (Ref. Comercial RMF600). Confeccionado em microfibra com cabo extensor em alumínio e giro de 360°. </t>
  </si>
  <si>
    <t>Mop Pó refil 60 cm (referencia comercial RE 600 ou similar)</t>
  </si>
  <si>
    <t>Mop Úmido/Líquido - refil da cabeleira na cor azul (Ref Comercial RS70AZ ou similar)</t>
  </si>
  <si>
    <t>Odorizador de ambiente em aerossol, 360ml</t>
  </si>
  <si>
    <t>Pá coletora de lixo com tampa, cabo 80 cm</t>
  </si>
  <si>
    <t>Pá coletora de lixo simples em alumínio ou zinco c/ largura de 30 cm e altura de 10 cm - cabo em chapa de aço c/ altura de 80 cm</t>
  </si>
  <si>
    <t>PANO DE CHÃO ALVEJADO TIPO A, MEDIDAS 50X70CM, material 100% algodão</t>
  </si>
  <si>
    <t>Pano Limpeza - Material: 100% Em Fibra De Viscose, Látex Sintético, Aplicação: Uso Geral, Comprimento: 300 M, Cor: Verde, Tipo: Bobima, Largura: 33 Cm, Características Adicionais: Microperfurado/Gramatura 41G/M2/Multiuso,</t>
  </si>
  <si>
    <t>BOBINA 300 METROS</t>
  </si>
  <si>
    <t>Papel toalha, tipo bobina, rolo com 120 m, embalagem com 2 unidades.</t>
  </si>
  <si>
    <t>PACOTE C/2 Unidades</t>
  </si>
  <si>
    <t>Pastilha sanitária adesiva (aromas variados) com 3 unidades</t>
  </si>
  <si>
    <t>PACOTE c/ 3 Unidades</t>
  </si>
  <si>
    <t>Picareta Estreita 4 Libras Cabo 90cm com olho de 70x45mm</t>
  </si>
  <si>
    <t>Pneu 3,50 x 8". Aplicação: carrinho de mão e carro plataforma.</t>
  </si>
  <si>
    <t>Querosene, em embalagem com no mínimo 900ml</t>
  </si>
  <si>
    <t>Rodo Plástico Push 40cm com Borracha Dupla e Cabo de 120cm</t>
  </si>
  <si>
    <t>Rodo Plástico Push 60cm com Borracha Dupla e Cabo de 120cm</t>
  </si>
  <si>
    <t xml:space="preserve">Sabão em barra glicerinado, pacote com 5 barras de 200g </t>
  </si>
  <si>
    <t>Sabão em pó 1 kg</t>
  </si>
  <si>
    <t>Sabonete líquido concentrado neutro, antisséptico, para as mãos, perfumado. Com uma formulação balanceada, permite uma lavagem fácil e rápida, deixando as mãos macias e suavemente perfumadas. Características Físico - Bombona de 5 litros</t>
  </si>
  <si>
    <t xml:space="preserve">Saboneteira Dispenser p/Álcool Gel ou Sabonete Líquido Possui reservatório com capacidade para 800 ml e com tampa que evita a. Fácil instalação com parafusos e buchas.Possui fechadura de segurança com chave </t>
  </si>
  <si>
    <t xml:space="preserve">Saco plástico p/ lixo 100 litros - PACOTE COM 100 SACOS. Dimens.es 80 x 90 cm ou 75x105cm. Refor.ado - Espessura 0.10 micras. </t>
  </si>
  <si>
    <t>PACOTE C/ 100 UND.</t>
  </si>
  <si>
    <t>Saco plástico p/ lixo 200 litros - PACOTE COM 100 SACOS.  Reforçado - Classe 1 - Tipo E - Super Resistente</t>
  </si>
  <si>
    <t xml:space="preserve">Saco plástico p/ lixo 40 litros - PACOTE COM 100 SACOS. Reforçado - Espessura 0.10 micras. </t>
  </si>
  <si>
    <t xml:space="preserve">Saco plástico p/ lixo 60 litros - PACOTE COM 100 SACOS. Reforçado - Espessura 0.10 micras. </t>
  </si>
  <si>
    <t>Solução Desengordurante (tipo Veja multiuso) - Tubo 500 ml</t>
  </si>
  <si>
    <t>Suporte para Fibra Abrasiva</t>
  </si>
  <si>
    <t>TELA MICTÓRIO, Desodorizador de borracha p/ mictório (FRAGÂNCIA VARIADA)</t>
  </si>
  <si>
    <t>Vassoura de piaçava padrão 4 com cabo e capa plástica</t>
  </si>
  <si>
    <t>Vassoura Gari Piaçava 60cm com Cabo de 150cm</t>
  </si>
  <si>
    <t>Vassoura Limpa Teto com Cabo de Madeira 2m</t>
  </si>
  <si>
    <t xml:space="preserve">Vassoura Nylon 30cm Cabo de Madeira Plastificado com altura de  1,20m </t>
  </si>
  <si>
    <t>Vassoura Pelo Sintético 40cm Base e Cabo de Madeira 1,20m</t>
  </si>
  <si>
    <t>Escova De Nylon Com Flange Para Enceradeira - 350mm</t>
  </si>
  <si>
    <t>Desinfetante liquido 5lts (aromas variados) - a base de quaternário de amônio, altamente concentrado, de baixa toxicidade. Diluição 1:200. É indicado para limpeza e desinfecção. Superfícies contaminadas.</t>
  </si>
  <si>
    <t>Detergente alcalino clorado em gel de 5lts para piso de alta concentração - Produto neutro e desengordurante.  Diluição 1:100. De alto poder sanitizante e desengordurante.</t>
  </si>
  <si>
    <t>Rodo metálico de 1 metro com cabo, profissional. Extra Grande Reforçado</t>
  </si>
  <si>
    <t>Ancinho curvo com 16 dentes de Plástico</t>
  </si>
  <si>
    <t>Cera líquida ultrapreta p/ pneu e borrachas, bombona com 5 litros</t>
  </si>
  <si>
    <t>Cesto p/ Lixo plástico com tampa vai e vem basculante na cor verde de 100 litros.</t>
  </si>
  <si>
    <t>SUPORTE PARA MOP UMIDO</t>
  </si>
  <si>
    <t>Cabo de alumínio para Mop Liquido/Umido - Rosca</t>
  </si>
  <si>
    <t>Cupinicida incolor aerosol, embalagem com 400ml.</t>
  </si>
  <si>
    <t xml:space="preserve">Desentupidor Tufão comprimento 5 M Diâmetro Tubo 2 Polegadas </t>
  </si>
  <si>
    <t>Essência de aromas variados, com 120 ml (LAVANDA)</t>
  </si>
  <si>
    <t>FIBRA ABRASIVA. Produto à base de fibras sintéticas e mineral abrasivo unido por resina à prova d'água, tipo fibraço, para limpeza super pesada. DIMENSÕES :125 mm x 87mm x 24mmAplicação: limpeza pesada, como remoção de crostas de panelas. .Características adicionais: Ausência de resíduos que contaminam os alimentos.</t>
  </si>
  <si>
    <t>Filtro para aspirador de pó. Aspirador Wap 20 Ou 25 L Sacos Descartáveis Kit 3 Filtros</t>
  </si>
  <si>
    <t>Herbicida mata tiririca</t>
  </si>
  <si>
    <t>Limpa inox 500ml</t>
  </si>
  <si>
    <t>Limpador Instantâneo de Quadro Branco Spray 60ml (1 Frasco 60ml + 1 Flanela)</t>
  </si>
  <si>
    <t>LIMPADOR PÓS-OBRA. Desenvolvido para limpeza das sujeiras superficiais do pós-obra, a qual deixa resíduos típicos, tais como excesso de rejunte, argamassa, cimento, gesso e terra. Emabalagem de 5 litros</t>
  </si>
  <si>
    <t>Bombona 5,00 L</t>
  </si>
  <si>
    <t>Bota em PVC cano médio antiderrapante. Calçado de segurança, tipo bota, confeccionada em policloreto de vinila (PVC), com forro, impermeável, cano médio, sem biqueira, solado antiderrapante, resistente a flexão, tração e abrasão, reforço para proteção dos tornozelos e calcanhar, com resistência química, resistência a óleo combustível. Indicada para proteção dos pés do usuário contra riscos de natureza leve, contra agentes abrasivos e escoriantes, contra umidade proveniente de operações com uso de água e contra riscos de origem química. Certificado de Aprovação do Ministério do Trabalho e Emprego.</t>
  </si>
  <si>
    <t>PAR</t>
  </si>
  <si>
    <t>Botina de segurança com biqueira de aço. Calçado de segurança, tipo botina, fechamento em elástico, confeccionado em confeccionado em couro curtido ao cromo, palmilha de montagem em material sintético montada pelo sistema strobel, biqueira de aço, solado de poliuretano bidensidade antiderrapante injetado diretamente no cabedal, resistente ao óleo combustível. Indicado para proteção dos pés do usuário contra impactos de quedas de objetos sobre os artelhos e contra agentes abrasivos e escoriantes. Certificado de Aprovação do Ministério do Trabalho e Emprego.</t>
  </si>
  <si>
    <t>Chapéu tipo australiano com protetor de nuca. Chapéu tipo australiano, confeccionada com poliamida com proteção FPU50+ com protetor na parte traseira para proteção do crânio, pescoço e ombro do usuário contra a radiação solar e agentes abrasivos e escoriantes. Com aba total. Alça de fixação para o queixo evita a queda do chapéu com vento forte. Cor a definir.</t>
  </si>
  <si>
    <t>Creme protetor solar FPS mínimo 30. Creme protetor solar com fator de proteção mínimo 30, resistente a água e suor, hipoalergênico. Bisnaga de 120ml. Oferece alta proteção a pele contra efeitos nocivos da radiação solar, mantendo o usuário protegido das queimaduras solares e câncer de pele. Com propriedades antioxidantes e ação hidratante.</t>
  </si>
  <si>
    <t>Bisnaga 200 ml</t>
  </si>
  <si>
    <t>Fita de sinalização de segurança zebrada. Fita de sinalização zebrada usada para demarcação de áreas de trabalho, cor amarelo e preto, rolo 200 metros.</t>
  </si>
  <si>
    <t>Luva de borracha nitrílica forrada para agentes químicos. Luva de segurança, confeccionada em látex nitrílico, forrada internamente com flocos de algodão, impermeável, acabamento antiderrapante na face palmar e pontas dos dedos, formato anatômico, 35cm. Indicado para proteção das mãos do usuário contra agentes abrasivos, escoriantes, cortantes e perfurantes e contra agentes químicos. Certificado de Aprovação do Ministério do Trabalho e Emprego.</t>
  </si>
  <si>
    <t>Luva de malha para coleta de lixo. Luva de malha em suporte têxtil 100% algodão com banho em látex verde corrugado e punho elástico em malha. Revestimento de alta qualidade que proporciona melhor aderência. Dorso ventilado que oferece melhor respiração e conforto. Boa resistência à abrasão e ao rasgo. Formato anatômico com estrutura corrugada. Indicada para atividades de coleta de lixo. Certificado de Aprovação do Ministério do Trabalho e Emprego.</t>
  </si>
  <si>
    <t>Luva em vaqueta cano curto. Luva de segurança confeccionada com vaqueta curtida ao cromo, com formato de cinco dedos, com reforço na palma, reforço de costura entre o polegar e o indicador e entre os dedos anelares, costura com linha de nylon. Indicada para proteção o usuário contra agentes abrasivos, escoriantes, cortantes e perfurantes.. Certificado de Aprovação do Ministério do Trabalho e Emprego.</t>
  </si>
  <si>
    <t>Luva tricotada de algodão 4 fios pigmentada. Luva de segurança tricotada confeccionada em algodão antialérgico com punho, com 4 fios na trama e palma pigmentada em PVC que proporcionam maior aderência e proteção de arestas. Os pigmentos em PVC não devem ser de material reciclado, aderidos firmemente aos fios, não devem soltar facilmente. Indicada para proteção do usuário contra agentes mecânicos. Certificado de Aprovação do Ministério do Trabalho e Emprego.</t>
  </si>
  <si>
    <t>Manga em tecido para proteção do braço e antebraço. Manga em tecido para proteção do braço contra os efeitos da radiação solar, confeccionada em poliamida e elastano. Proteção UV, com fator de proteção FP50+, adequada para exposição a radiação solar. Modelo manga longa, maleável, leve, resistente e flexível. Secagem rápida de transpiração.</t>
  </si>
  <si>
    <t>Mascara tipo cirúrgica descartável em TNT. Máscara descartável tripla com clips nasal e elástico. Embalagem c/ 50 unidades. Confeccionado em TNT - Tecido Não Tecido 100% polipropileno Atóxica. Dispõe lateralmente dois elásticos do tipo roliço recobertos com algodão, que se destinam ao apoio e a ajustes à face e que se prendem atrás da orelha de usuários, A máscara é confeccionada no estilo retangular, tamanho único, inteiramente em TNT, com acabamento em toda a extremidade por soldagem eletrônica. Com certificação da ANVISA.</t>
  </si>
  <si>
    <t>Caixa C/50 Und.</t>
  </si>
  <si>
    <t>Óculos de proteção em policarbonato. Óculos de segurança com lentes de policarbonato de alta transparência; sistema antirrisco; sistema antiembaçante; hastes com sistema de regulagem de ângulo e comprimento; hastes com extremidades flexíveis; com apoio nasal e proteção lateral, indicado para proteção dos olhos do usuário contra impactos de partículas volantes multidirecionais. Certificado de Aprovação do Ministério do Trabalho e Emprego.</t>
  </si>
  <si>
    <t>Placa de sinalização de piso molhado. Placa de sinalização de segurança produzidas em polipropileno injetado de alta resistência, dobrável, na cor amarela, dimensões mínimas 69cm x 30cm, com informação para advertência de atenção sobre “CUIDADO – PISO MOLHADO” para uso em áreas internas ou externas.</t>
  </si>
  <si>
    <t>EPI's (KIT BÁSITO)</t>
  </si>
  <si>
    <t>EQUIPAMENTOS (SOB DEMANDA)</t>
  </si>
  <si>
    <t>Aspirador de pó e líquidos, 20L 1400W. Potência: 1400W. Tensão: 220v. Capacidade do Recipiente: 20L. Motor: 1 estágio. Mangueira: 1,5m. Cabo elétrico: 5m. Itens inclusos: bocal de sopro, cabo elétrico de 5 metros, aspira sólidos e líquidos, utiliza 3 filtros (filtro de papel, filtro pano, filtro permanente), possui rodas, alças e bóia de água, porta-acessórios. Marca/modelo de referência: Wap/GT Profi ou similar ou superior.</t>
  </si>
  <si>
    <t xml:space="preserve">Carrinho-de-mão extraforte com braço metálico e caçamba metálica em aço rasa redonda de 0,45 mm (chapa 26).  Capacidade para 50 litros e 100kg de carga, roda com pneu maciço </t>
  </si>
  <si>
    <t>Carro funcional para limpeza 50L. Acompanha: 01 Carro Funcional América + 01 (um) Conj. Espremedor Doblô 50 litros, c/ 02 baldes de 25 l cada + 01 (um) Conjunto Mop Líquido (01 Cabo em Alumínio + 01 Haste + 01 Refil Mop Líquido 320 g) + 01 (uma) Placa de Sinalização Piso Molhado + 01 (uma) Pá Coletora Pop + 01 (um) Conjunto Mop Pó (01 Cabo em Aluminio + 01 Armação + 01 Refil Mop Pó 60 cm). Medidas: 116 cm comprimento x 57 cm  largua x 100 cm altura, peso aproximado 18 k.</t>
  </si>
  <si>
    <t>Carro Industrial usado para transporte de cargas em geral do tipo plataforma de 1500 x 800 mm, Capacidade de Carga de 600 Kg. a. Cabo em T para manobras com freio. Estrutura Metálica em Aço Carbono. Soldagem pelo processo: MIG/MAG. Pintura a Pó Eletrostática. Assoalho Metálico. Medida da Plataforma: 1500 x 800 mm. Altura da Plataforma: 400 mm. Altura do Cabo: 1000 mm.</t>
  </si>
  <si>
    <t>Enceradeira/Lavadora de pisos profissional 350mm. Potência: 1HP. Tensão: 220V. Diâmetro: 35cm. Capacidade operacional: 1000 m2/h. Porta cabo em alumínio. Cabo resistente com 12m de comprimento +  Kit com 2 escovas Nylon com Flange</t>
  </si>
  <si>
    <t>ROÇADEIRA À GASOLINA SKIM 5500, 2,2 HP DE POTÊNCIA, 55 cc, LÂMINA 3 PONTAS, 13.000 RPM DE ROTAÇÃO</t>
  </si>
  <si>
    <t>FARDAMENTO (KIT BÁSITO ASG)</t>
  </si>
  <si>
    <t>CALÇA GABARDINE COR A DEFINIR. Calça, com 2 bolsos, cor a definir, composição: 100% poliéster, gramatura: 104 g/m². Tamanhos P, M, G e GG.</t>
  </si>
  <si>
    <t>CAMISETA MANGA CURTA, COR A DEFINIR. Camiseta, tipo tecido MALHA ALGODÃO, tipo manga curta, tipo gola redonda, cor a definir, tipo costura simples, características adicionais contendo a logomarca da empresa. Tamanhos P, M ,G e GG.</t>
  </si>
  <si>
    <t>CAMISETA MANGA LONGA , COR A DEFINIR. Camiseta, tipo tecido malha algodão, tipo manga longa, tipo gola redonda, cor a definir, tipo costura simples, características adicionais contendo a logomarca da empresa. Tamanhos P, M ,G e GG.</t>
  </si>
  <si>
    <t>CRACHÁ EM PVC, tamanho 8,5 x 5,4mm, contendo pelo memos foto, nome, tipo sanguíneo, função do empregado e a identificação da empresa. Itens inclusos: cordão em poliéster e prendedor tipo jacaré.</t>
  </si>
  <si>
    <t>MEIA em algodão, poliamida e elastano; cano médio (altura de 6 a 10 cm); lisa; calça do tamanho 36 ao 44, punho elástico, cor branca.</t>
  </si>
  <si>
    <t>FARDAMENTO (KIT BÁSITO ENCARREGADO)</t>
  </si>
  <si>
    <t>CALÇA JEANS. Calça tecido jeans, na cor azul, zíper coats metal, botão fixo, cós, presilha para cinto, 4 bolsos, costura tipo pesponto. TAMANHO: 38 à 54.</t>
  </si>
  <si>
    <t>CAMISETA TIPO POLO, COR A DEFINIR. Camiseta, tipo polo tecido MALHA ALGODÃO, tipo manga curta, tipo gola polo, cor a definir, tipo costura simples, características adicionais contendo a logomarca da empresa. Tamanhos P, M ,G e 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</si>
</sst>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44" formatCode="_-&quot;R$&quot;\ * #,##0.00_-;\-&quot;R$&quot;\ * #,##0.00_-;_-&quot;R$&quot;\ * &quot;-&quot;??_-;_-@_-"/>
    <numFmt numFmtId="43" formatCode="_-* #,##0.00_-;\-* #,##0.00_-;_-* &quot;-&quot;??_-;_-@_-"/>
    <numFmt numFmtId="164" formatCode="0_ ;\-0\ "/>
  </numFmts>
  <fonts count="8" x14ac:knownFonts="1">
    <font>
      <sz val="11"/>
      <name val="Calibri"/>
    </font>
    <font>
      <b/>
      <sz val="11"/>
      <name val="Calibri"/>
      <family val="2"/>
    </font>
    <font>
      <sz val="11"/>
      <name val="Calibri"/>
      <family val="2"/>
    </font>
    <font>
      <sz val="11"/>
      <name val="Calibri"/>
      <family val="2"/>
    </font>
    <font>
      <sz val="11"/>
      <name val="Calibri"/>
      <family val="2"/>
    </font>
    <font>
      <b/>
      <sz val="11"/>
      <color theme="1"/>
      <name val="Calibri"/>
      <family val="2"/>
    </font>
    <font>
      <b/>
      <u/>
      <sz val="11"/>
      <name val="Calibri"/>
      <family val="2"/>
    </font>
    <font>
      <sz val="11"/>
      <color rgb="FF000000"/>
      <name val="Calibri"/>
      <family val="2"/>
    </font>
  </fonts>
  <fills count="5">
    <fill>
      <patternFill patternType="none"/>
    </fill>
    <fill>
      <patternFill patternType="gray125"/>
    </fill>
    <fill>
      <patternFill patternType="solid">
        <fgColor theme="5" tint="0.39997558519241921"/>
        <bgColor indexed="64"/>
      </patternFill>
    </fill>
    <fill>
      <patternFill patternType="solid">
        <fgColor theme="8"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43" fontId="4" fillId="0" borderId="0" applyFont="0" applyFill="0" applyBorder="0" applyAlignment="0" applyProtection="0"/>
  </cellStyleXfs>
  <cellXfs count="43">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64" fontId="2" fillId="3" borderId="1" xfId="2" applyNumberFormat="1" applyFont="1" applyFill="1" applyBorder="1" applyAlignment="1">
      <alignment horizontal="center" vertical="center" wrapText="1"/>
    </xf>
    <xf numFmtId="164" fontId="0" fillId="2" borderId="1" xfId="2" applyNumberFormat="1" applyFont="1" applyFill="1" applyBorder="1" applyAlignment="1">
      <alignment horizontal="center" vertical="center" wrapText="1"/>
    </xf>
    <xf numFmtId="49" fontId="5" fillId="2" borderId="1" xfId="0" applyNumberFormat="1" applyFont="1" applyFill="1" applyBorder="1" applyAlignment="1">
      <alignment vertical="center"/>
    </xf>
    <xf numFmtId="44" fontId="0" fillId="0" borderId="0" xfId="0" applyNumberFormat="1"/>
    <xf numFmtId="44" fontId="5" fillId="2" borderId="1" xfId="0" applyNumberFormat="1" applyFont="1" applyFill="1" applyBorder="1" applyAlignment="1">
      <alignment vertical="center"/>
    </xf>
    <xf numFmtId="0" fontId="2" fillId="0" borderId="0" xfId="0" applyFont="1"/>
    <xf numFmtId="49" fontId="2" fillId="3" borderId="1" xfId="0" applyNumberFormat="1" applyFont="1" applyFill="1" applyBorder="1" applyAlignment="1">
      <alignment horizontal="left" vertical="center" wrapText="1"/>
    </xf>
    <xf numFmtId="49" fontId="0" fillId="2" borderId="1" xfId="0" applyNumberFormat="1" applyFill="1" applyBorder="1" applyAlignment="1">
      <alignment horizontal="left" vertical="center" wrapText="1"/>
    </xf>
    <xf numFmtId="8" fontId="0" fillId="3" borderId="1" xfId="0" applyNumberFormat="1" applyFill="1" applyBorder="1" applyAlignment="1">
      <alignment horizontal="right" vertical="center"/>
    </xf>
    <xf numFmtId="8" fontId="0" fillId="2" borderId="1" xfId="0" applyNumberFormat="1" applyFill="1" applyBorder="1" applyAlignment="1">
      <alignment horizontal="right" vertical="center"/>
    </xf>
    <xf numFmtId="44" fontId="0" fillId="0" borderId="0" xfId="1" applyFont="1" applyAlignment="1">
      <alignment horizontal="right" vertical="center"/>
    </xf>
    <xf numFmtId="44" fontId="1" fillId="0" borderId="0" xfId="1" applyFont="1" applyAlignment="1">
      <alignment horizontal="right" vertical="center"/>
    </xf>
    <xf numFmtId="8" fontId="1" fillId="0" borderId="0" xfId="1" applyNumberFormat="1" applyFont="1" applyAlignment="1">
      <alignment horizontal="right" vertical="center"/>
    </xf>
    <xf numFmtId="49" fontId="2"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center" vertical="center"/>
    </xf>
    <xf numFmtId="164" fontId="2" fillId="2" borderId="1" xfId="2" applyNumberFormat="1" applyFont="1" applyFill="1" applyBorder="1" applyAlignment="1">
      <alignment horizontal="center" vertical="center" wrapText="1"/>
    </xf>
    <xf numFmtId="49" fontId="2" fillId="3" borderId="1" xfId="0" applyNumberFormat="1" applyFont="1" applyFill="1" applyBorder="1" applyAlignment="1">
      <alignment horizontal="justify" vertical="center" wrapText="1"/>
    </xf>
    <xf numFmtId="49" fontId="2" fillId="2" borderId="1" xfId="0" applyNumberFormat="1" applyFont="1" applyFill="1" applyBorder="1" applyAlignment="1">
      <alignment horizontal="justify" vertical="center" wrapText="1"/>
    </xf>
    <xf numFmtId="0" fontId="0" fillId="0" borderId="0" xfId="0" applyAlignment="1">
      <alignment horizontal="justify" vertical="center" wrapText="1"/>
    </xf>
    <xf numFmtId="49" fontId="2" fillId="3"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44" fontId="1" fillId="0" borderId="1" xfId="1" applyFont="1" applyBorder="1" applyAlignment="1">
      <alignment horizontal="center" vertical="center"/>
    </xf>
    <xf numFmtId="0" fontId="0" fillId="0" borderId="0" xfId="0" applyAlignment="1">
      <alignment horizontal="center"/>
    </xf>
    <xf numFmtId="0" fontId="6" fillId="0" borderId="0" xfId="0" applyFont="1" applyAlignment="1">
      <alignment horizontal="center"/>
    </xf>
    <xf numFmtId="3" fontId="2" fillId="4" borderId="1" xfId="0" applyNumberFormat="1" applyFont="1" applyFill="1" applyBorder="1" applyAlignment="1">
      <alignment horizontal="center" vertical="center"/>
    </xf>
    <xf numFmtId="3" fontId="0" fillId="4" borderId="1" xfId="0" applyNumberFormat="1" applyFill="1" applyBorder="1" applyAlignment="1">
      <alignment horizontal="center" vertical="center"/>
    </xf>
    <xf numFmtId="44" fontId="1" fillId="0" borderId="1" xfId="0" applyNumberFormat="1" applyFont="1" applyBorder="1"/>
    <xf numFmtId="44" fontId="5" fillId="4" borderId="1" xfId="0" applyNumberFormat="1" applyFont="1" applyFill="1" applyBorder="1" applyAlignment="1">
      <alignment vertical="center"/>
    </xf>
    <xf numFmtId="0" fontId="6" fillId="0" borderId="0" xfId="0" applyFont="1" applyAlignment="1">
      <alignment horizontal="center" wrapText="1"/>
    </xf>
    <xf numFmtId="0" fontId="0" fillId="0" borderId="0" xfId="0" applyAlignment="1">
      <alignment wrapText="1"/>
    </xf>
    <xf numFmtId="0" fontId="0" fillId="0" borderId="0" xfId="0" applyAlignment="1">
      <alignment horizontal="left" vertical="center" wrapText="1"/>
    </xf>
    <xf numFmtId="3" fontId="2" fillId="3" borderId="1" xfId="0" applyNumberFormat="1" applyFont="1" applyFill="1" applyBorder="1" applyAlignment="1">
      <alignment horizontal="center" vertical="center"/>
    </xf>
    <xf numFmtId="49" fontId="7" fillId="3" borderId="1" xfId="0" applyNumberFormat="1" applyFont="1" applyFill="1" applyBorder="1" applyAlignment="1">
      <alignment horizontal="justify" vertical="center" wrapText="1"/>
    </xf>
    <xf numFmtId="49" fontId="7" fillId="2" borderId="1" xfId="0" applyNumberFormat="1" applyFont="1" applyFill="1" applyBorder="1" applyAlignment="1">
      <alignment horizontal="justify" vertical="center" wrapText="1"/>
    </xf>
    <xf numFmtId="0" fontId="6" fillId="0" borderId="0" xfId="0" applyFont="1" applyAlignment="1">
      <alignment horizontal="center"/>
    </xf>
  </cellXfs>
  <cellStyles count="3">
    <cellStyle name="Moeda" xfId="1" builtinId="4"/>
    <cellStyle name="Normal" xfId="0" builtinId="0"/>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0"/>
  <sheetViews>
    <sheetView zoomScale="150" zoomScaleNormal="150" workbookViewId="0">
      <selection activeCell="B15" sqref="B15"/>
    </sheetView>
  </sheetViews>
  <sheetFormatPr baseColWidth="10" defaultColWidth="8.83203125" defaultRowHeight="15" x14ac:dyDescent="0.2"/>
  <cols>
    <col min="1" max="1" width="34.1640625" bestFit="1" customWidth="1"/>
    <col min="2" max="2" width="23.5" bestFit="1" customWidth="1"/>
    <col min="3" max="3" width="14.33203125" bestFit="1" customWidth="1"/>
    <col min="4" max="4" width="18.1640625" bestFit="1" customWidth="1"/>
    <col min="5" max="5" width="13.33203125" bestFit="1" customWidth="1"/>
    <col min="6" max="6" width="19.33203125" bestFit="1" customWidth="1"/>
  </cols>
  <sheetData>
    <row r="1" spans="1:6" x14ac:dyDescent="0.2">
      <c r="A1" s="42" t="s">
        <v>0</v>
      </c>
      <c r="B1" s="42"/>
      <c r="C1" s="42"/>
      <c r="D1" s="42"/>
      <c r="E1" s="42"/>
      <c r="F1" s="42"/>
    </row>
    <row r="2" spans="1:6" x14ac:dyDescent="0.2">
      <c r="A2" s="31"/>
      <c r="B2" s="31"/>
      <c r="C2" s="31"/>
      <c r="D2" s="31"/>
      <c r="E2" s="31"/>
      <c r="F2" s="31"/>
    </row>
    <row r="4" spans="1:6" x14ac:dyDescent="0.2">
      <c r="A4" s="22" t="s">
        <v>1</v>
      </c>
      <c r="B4" s="22" t="s">
        <v>2</v>
      </c>
      <c r="C4" s="22" t="s">
        <v>3</v>
      </c>
      <c r="D4" s="22" t="s">
        <v>4</v>
      </c>
      <c r="E4" s="22" t="s">
        <v>5</v>
      </c>
      <c r="F4" s="22" t="s">
        <v>6</v>
      </c>
    </row>
    <row r="5" spans="1:6" x14ac:dyDescent="0.2">
      <c r="A5" s="10" t="s">
        <v>7</v>
      </c>
      <c r="B5" s="10" t="s">
        <v>8</v>
      </c>
      <c r="C5" s="12">
        <f>'Insumos-EPI''s (Sob demanda)'!F99</f>
        <v>83740.61000000003</v>
      </c>
      <c r="D5" s="12">
        <f>C5/12</f>
        <v>6978.3841666666694</v>
      </c>
      <c r="E5" s="12">
        <f>C5/12</f>
        <v>6978.3841666666694</v>
      </c>
      <c r="F5" s="35">
        <f>E5/12</f>
        <v>581.53201388888908</v>
      </c>
    </row>
    <row r="6" spans="1:6" x14ac:dyDescent="0.2">
      <c r="A6" s="10" t="s">
        <v>9</v>
      </c>
      <c r="B6" s="10" t="s">
        <v>10</v>
      </c>
      <c r="C6" s="12">
        <f>'EPI''s (Kit básico)'!F18</f>
        <v>2883.6600000000003</v>
      </c>
      <c r="D6" s="12">
        <f>C6/13</f>
        <v>221.82000000000002</v>
      </c>
      <c r="E6" s="12">
        <f>C6/12</f>
        <v>240.30500000000004</v>
      </c>
      <c r="F6" s="35">
        <f>E6/13</f>
        <v>18.485000000000003</v>
      </c>
    </row>
    <row r="7" spans="1:6" x14ac:dyDescent="0.2">
      <c r="A7" s="10" t="s">
        <v>11</v>
      </c>
      <c r="B7" s="10" t="s">
        <v>8</v>
      </c>
      <c r="C7" s="12">
        <f>'Equipamentos (Sob demanda)'!F11</f>
        <v>10883.829999999998</v>
      </c>
      <c r="D7" s="12">
        <f>C7/12</f>
        <v>906.98583333333318</v>
      </c>
      <c r="E7" s="12">
        <f>C7/12</f>
        <v>906.98583333333318</v>
      </c>
      <c r="F7" s="35">
        <f>E7/12</f>
        <v>75.582152777777765</v>
      </c>
    </row>
    <row r="8" spans="1:6" x14ac:dyDescent="0.2">
      <c r="A8" s="10" t="s">
        <v>12</v>
      </c>
      <c r="B8" s="10" t="s">
        <v>8</v>
      </c>
      <c r="C8" s="12">
        <f>'Fardamento (Kit básico)'!F10</f>
        <v>2502.12</v>
      </c>
      <c r="D8" s="12">
        <f>C8/12</f>
        <v>208.51</v>
      </c>
      <c r="E8" s="12">
        <f t="shared" ref="E8" si="0">C8/12</f>
        <v>208.51</v>
      </c>
      <c r="F8" s="35">
        <f>E8/12</f>
        <v>17.375833333333333</v>
      </c>
    </row>
    <row r="9" spans="1:6" x14ac:dyDescent="0.2">
      <c r="A9" s="10" t="s">
        <v>13</v>
      </c>
      <c r="B9" s="10" t="s">
        <v>14</v>
      </c>
      <c r="C9" s="12">
        <f>'Fardamento (Kit básico)'!F20</f>
        <v>329.45</v>
      </c>
      <c r="D9" s="12">
        <f>C9</f>
        <v>329.45</v>
      </c>
      <c r="E9" s="12">
        <f>C9/12</f>
        <v>27.454166666666666</v>
      </c>
      <c r="F9" s="35">
        <f>E9</f>
        <v>27.454166666666666</v>
      </c>
    </row>
    <row r="10" spans="1:6" x14ac:dyDescent="0.2">
      <c r="C10" s="34">
        <f>SUM(C5:C9)</f>
        <v>100339.67000000003</v>
      </c>
      <c r="D10" s="34">
        <f t="shared" ref="D10:E10" si="1">SUM(D5:D9)</f>
        <v>8645.1500000000033</v>
      </c>
      <c r="E10" s="34">
        <f t="shared" si="1"/>
        <v>8361.6391666666696</v>
      </c>
      <c r="F10" s="34">
        <f>SUM(F5:F9)</f>
        <v>720.42916666666679</v>
      </c>
    </row>
    <row r="11" spans="1:6" x14ac:dyDescent="0.2">
      <c r="C11" s="11"/>
      <c r="D11" s="13"/>
    </row>
    <row r="12" spans="1:6" x14ac:dyDescent="0.2">
      <c r="C12" s="11"/>
      <c r="D12" s="13"/>
    </row>
    <row r="13" spans="1:6" x14ac:dyDescent="0.2">
      <c r="C13" s="11"/>
      <c r="D13" s="13"/>
    </row>
    <row r="17" spans="6:6" x14ac:dyDescent="0.2">
      <c r="F17" s="11"/>
    </row>
    <row r="18" spans="6:6" x14ac:dyDescent="0.2">
      <c r="F18" s="11"/>
    </row>
    <row r="19" spans="6:6" x14ac:dyDescent="0.2">
      <c r="F19" s="11"/>
    </row>
    <row r="20" spans="6:6" x14ac:dyDescent="0.2">
      <c r="F20" s="11"/>
    </row>
  </sheetData>
  <mergeCells count="1">
    <mergeCell ref="A1:F1"/>
  </mergeCells>
  <pageMargins left="0.511811024" right="0.511811024" top="0.78740157499999996" bottom="0.78740157499999996" header="0.31496062000000002" footer="0.31496062000000002"/>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pageSetUpPr fitToPage="1"/>
  </sheetPr>
  <dimension ref="A1:R99"/>
  <sheetViews>
    <sheetView topLeftCell="A93" zoomScaleNormal="100" workbookViewId="0">
      <selection activeCell="B101" sqref="B101"/>
    </sheetView>
  </sheetViews>
  <sheetFormatPr baseColWidth="10" defaultColWidth="9.1640625" defaultRowHeight="15" x14ac:dyDescent="0.2"/>
  <cols>
    <col min="1" max="1" width="7.6640625" style="5" customWidth="1"/>
    <col min="2" max="2" width="88" style="26" customWidth="1"/>
    <col min="3" max="3" width="16.5" style="38" customWidth="1"/>
    <col min="4" max="4" width="13.1640625" style="5" bestFit="1" customWidth="1"/>
    <col min="5" max="5" width="13.5" style="18" customWidth="1"/>
    <col min="6" max="6" width="14.5" style="18" bestFit="1" customWidth="1"/>
    <col min="7" max="7" width="29" style="3" bestFit="1" customWidth="1"/>
    <col min="8" max="8" width="7.6640625" style="3" bestFit="1" customWidth="1"/>
    <col min="9" max="9" width="20.83203125" style="3" bestFit="1" customWidth="1"/>
    <col min="10" max="10" width="10.6640625" style="3" bestFit="1" customWidth="1"/>
    <col min="11" max="11" width="18" style="3" bestFit="1" customWidth="1"/>
    <col min="12" max="12" width="83.1640625" style="3" bestFit="1" customWidth="1"/>
    <col min="13" max="13" width="10.6640625" style="4" bestFit="1" customWidth="1"/>
    <col min="14" max="14" width="20" style="3" bestFit="1" customWidth="1"/>
    <col min="15" max="15" width="29" style="3" bestFit="1" customWidth="1"/>
    <col min="16" max="16" width="7.6640625" style="3" bestFit="1" customWidth="1"/>
    <col min="17" max="17" width="20.83203125" style="3" bestFit="1" customWidth="1"/>
    <col min="18" max="18" width="10.6640625" style="3" bestFit="1" customWidth="1"/>
    <col min="19" max="19" width="18" style="3" bestFit="1" customWidth="1"/>
    <col min="20" max="16384" width="9.1640625" style="3"/>
  </cols>
  <sheetData>
    <row r="1" spans="1:18" customFormat="1" x14ac:dyDescent="0.2">
      <c r="A1" s="42" t="s">
        <v>15</v>
      </c>
      <c r="B1" s="42"/>
      <c r="C1" s="42"/>
      <c r="D1" s="42"/>
      <c r="E1" s="42"/>
      <c r="F1" s="42"/>
    </row>
    <row r="2" spans="1:18" customFormat="1" x14ac:dyDescent="0.2">
      <c r="A2" s="31"/>
      <c r="B2" s="36"/>
      <c r="C2" s="36"/>
      <c r="D2" s="31"/>
      <c r="E2" s="31"/>
      <c r="F2" s="31"/>
    </row>
    <row r="3" spans="1:18" customFormat="1" x14ac:dyDescent="0.2">
      <c r="B3" s="37"/>
      <c r="C3" s="37"/>
    </row>
    <row r="4" spans="1:18" s="5" customFormat="1" ht="16" x14ac:dyDescent="0.2">
      <c r="A4" s="6" t="s">
        <v>16</v>
      </c>
      <c r="B4" s="6" t="s">
        <v>17</v>
      </c>
      <c r="C4" s="6" t="s">
        <v>18</v>
      </c>
      <c r="D4" s="7" t="s">
        <v>19</v>
      </c>
      <c r="E4" s="29" t="s">
        <v>20</v>
      </c>
      <c r="F4" s="29" t="s">
        <v>21</v>
      </c>
      <c r="G4" s="1"/>
      <c r="H4" s="1"/>
      <c r="I4" s="1"/>
      <c r="J4" s="1"/>
      <c r="M4" s="2"/>
      <c r="N4" s="1"/>
      <c r="O4" s="1"/>
      <c r="P4" s="1"/>
      <c r="Q4" s="1"/>
      <c r="R4" s="1"/>
    </row>
    <row r="5" spans="1:18" ht="16" x14ac:dyDescent="0.2">
      <c r="A5" s="8">
        <v>1</v>
      </c>
      <c r="B5" s="24" t="s">
        <v>22</v>
      </c>
      <c r="C5" s="14" t="s">
        <v>23</v>
      </c>
      <c r="D5" s="32">
        <v>180</v>
      </c>
      <c r="E5" s="16">
        <v>33.770000000000003</v>
      </c>
      <c r="F5" s="16">
        <f t="shared" ref="F5:F36" si="0">D5*E5</f>
        <v>6078.6</v>
      </c>
    </row>
    <row r="6" spans="1:18" ht="32" x14ac:dyDescent="0.2">
      <c r="A6" s="9">
        <v>2</v>
      </c>
      <c r="B6" s="25" t="s">
        <v>24</v>
      </c>
      <c r="C6" s="15" t="s">
        <v>25</v>
      </c>
      <c r="D6" s="33">
        <v>144</v>
      </c>
      <c r="E6" s="17">
        <v>33.46</v>
      </c>
      <c r="F6" s="17">
        <f t="shared" si="0"/>
        <v>4818.24</v>
      </c>
    </row>
    <row r="7" spans="1:18" ht="32" x14ac:dyDescent="0.2">
      <c r="A7" s="8">
        <v>3</v>
      </c>
      <c r="B7" s="24" t="s">
        <v>26</v>
      </c>
      <c r="C7" s="14" t="s">
        <v>27</v>
      </c>
      <c r="D7" s="32">
        <v>480</v>
      </c>
      <c r="E7" s="16">
        <v>16.329999999999998</v>
      </c>
      <c r="F7" s="16">
        <f t="shared" si="0"/>
        <v>7838.4</v>
      </c>
    </row>
    <row r="8" spans="1:18" ht="32" x14ac:dyDescent="0.2">
      <c r="A8" s="9">
        <v>4</v>
      </c>
      <c r="B8" s="25" t="s">
        <v>28</v>
      </c>
      <c r="C8" s="15" t="s">
        <v>29</v>
      </c>
      <c r="D8" s="33">
        <v>8</v>
      </c>
      <c r="E8" s="17">
        <v>30.09</v>
      </c>
      <c r="F8" s="17">
        <f t="shared" si="0"/>
        <v>240.72</v>
      </c>
    </row>
    <row r="9" spans="1:18" ht="32" x14ac:dyDescent="0.2">
      <c r="A9" s="8">
        <v>5</v>
      </c>
      <c r="B9" s="24" t="s">
        <v>30</v>
      </c>
      <c r="C9" s="14" t="s">
        <v>31</v>
      </c>
      <c r="D9" s="32">
        <v>24</v>
      </c>
      <c r="E9" s="16">
        <v>10.029999999999999</v>
      </c>
      <c r="F9" s="16">
        <f t="shared" si="0"/>
        <v>240.71999999999997</v>
      </c>
    </row>
    <row r="10" spans="1:18" ht="16" x14ac:dyDescent="0.2">
      <c r="A10" s="9">
        <v>6</v>
      </c>
      <c r="B10" s="25" t="s">
        <v>32</v>
      </c>
      <c r="C10" s="15" t="s">
        <v>31</v>
      </c>
      <c r="D10" s="33">
        <v>300</v>
      </c>
      <c r="E10" s="17">
        <v>7.85</v>
      </c>
      <c r="F10" s="17">
        <f t="shared" si="0"/>
        <v>2355</v>
      </c>
    </row>
    <row r="11" spans="1:18" ht="32" x14ac:dyDescent="0.2">
      <c r="A11" s="8">
        <v>7</v>
      </c>
      <c r="B11" s="24" t="s">
        <v>33</v>
      </c>
      <c r="C11" s="14" t="s">
        <v>34</v>
      </c>
      <c r="D11" s="32">
        <v>12</v>
      </c>
      <c r="E11" s="16">
        <v>53.47</v>
      </c>
      <c r="F11" s="16">
        <f t="shared" si="0"/>
        <v>641.64</v>
      </c>
    </row>
    <row r="12" spans="1:18" ht="16" x14ac:dyDescent="0.2">
      <c r="A12" s="9">
        <v>8</v>
      </c>
      <c r="B12" s="25" t="s">
        <v>35</v>
      </c>
      <c r="C12" s="15" t="s">
        <v>29</v>
      </c>
      <c r="D12" s="33">
        <v>1</v>
      </c>
      <c r="E12" s="17">
        <v>21.79</v>
      </c>
      <c r="F12" s="17">
        <f t="shared" si="0"/>
        <v>21.79</v>
      </c>
    </row>
    <row r="13" spans="1:18" ht="32" x14ac:dyDescent="0.2">
      <c r="A13" s="8">
        <v>9</v>
      </c>
      <c r="B13" s="24" t="s">
        <v>36</v>
      </c>
      <c r="C13" s="14" t="s">
        <v>29</v>
      </c>
      <c r="D13" s="32">
        <v>6</v>
      </c>
      <c r="E13" s="16">
        <v>24.77</v>
      </c>
      <c r="F13" s="16">
        <f t="shared" si="0"/>
        <v>148.62</v>
      </c>
    </row>
    <row r="14" spans="1:18" ht="16" x14ac:dyDescent="0.2">
      <c r="A14" s="9">
        <v>10</v>
      </c>
      <c r="B14" s="25" t="s">
        <v>37</v>
      </c>
      <c r="C14" s="15" t="s">
        <v>29</v>
      </c>
      <c r="D14" s="33">
        <v>6</v>
      </c>
      <c r="E14" s="17">
        <v>16.899999999999999</v>
      </c>
      <c r="F14" s="17">
        <f t="shared" si="0"/>
        <v>101.39999999999999</v>
      </c>
    </row>
    <row r="15" spans="1:18" ht="16" x14ac:dyDescent="0.2">
      <c r="A15" s="8">
        <v>11</v>
      </c>
      <c r="B15" s="24" t="s">
        <v>38</v>
      </c>
      <c r="C15" s="14" t="s">
        <v>29</v>
      </c>
      <c r="D15" s="32">
        <v>2</v>
      </c>
      <c r="E15" s="16">
        <v>20.48</v>
      </c>
      <c r="F15" s="16">
        <f t="shared" si="0"/>
        <v>40.96</v>
      </c>
    </row>
    <row r="16" spans="1:18" ht="16" x14ac:dyDescent="0.2">
      <c r="A16" s="9">
        <v>12</v>
      </c>
      <c r="B16" s="25" t="s">
        <v>39</v>
      </c>
      <c r="C16" s="15" t="s">
        <v>29</v>
      </c>
      <c r="D16" s="33">
        <v>1</v>
      </c>
      <c r="E16" s="17">
        <v>9.39</v>
      </c>
      <c r="F16" s="17">
        <f t="shared" si="0"/>
        <v>9.39</v>
      </c>
    </row>
    <row r="17" spans="1:6" ht="16" x14ac:dyDescent="0.2">
      <c r="A17" s="8">
        <v>13</v>
      </c>
      <c r="B17" s="24" t="s">
        <v>40</v>
      </c>
      <c r="C17" s="14" t="s">
        <v>41</v>
      </c>
      <c r="D17" s="32">
        <v>1</v>
      </c>
      <c r="E17" s="16">
        <v>3.34</v>
      </c>
      <c r="F17" s="16">
        <f t="shared" si="0"/>
        <v>3.34</v>
      </c>
    </row>
    <row r="18" spans="1:6" ht="16" x14ac:dyDescent="0.2">
      <c r="A18" s="9">
        <v>14</v>
      </c>
      <c r="B18" s="25" t="s">
        <v>42</v>
      </c>
      <c r="C18" s="15" t="s">
        <v>29</v>
      </c>
      <c r="D18" s="33">
        <v>480</v>
      </c>
      <c r="E18" s="17">
        <v>2.02</v>
      </c>
      <c r="F18" s="17">
        <f t="shared" si="0"/>
        <v>969.6</v>
      </c>
    </row>
    <row r="19" spans="1:6" ht="32" x14ac:dyDescent="0.2">
      <c r="A19" s="8">
        <v>15</v>
      </c>
      <c r="B19" s="24" t="s">
        <v>43</v>
      </c>
      <c r="C19" s="14" t="s">
        <v>29</v>
      </c>
      <c r="D19" s="32">
        <v>1</v>
      </c>
      <c r="E19" s="16">
        <v>56.56</v>
      </c>
      <c r="F19" s="16">
        <f t="shared" si="0"/>
        <v>56.56</v>
      </c>
    </row>
    <row r="20" spans="1:6" ht="16" x14ac:dyDescent="0.2">
      <c r="A20" s="9">
        <v>16</v>
      </c>
      <c r="B20" s="25" t="s">
        <v>44</v>
      </c>
      <c r="C20" s="15" t="s">
        <v>29</v>
      </c>
      <c r="D20" s="33">
        <v>6</v>
      </c>
      <c r="E20" s="17">
        <v>13.2</v>
      </c>
      <c r="F20" s="17">
        <f t="shared" si="0"/>
        <v>79.199999999999989</v>
      </c>
    </row>
    <row r="21" spans="1:6" ht="16" x14ac:dyDescent="0.2">
      <c r="A21" s="8">
        <v>17</v>
      </c>
      <c r="B21" s="24" t="s">
        <v>45</v>
      </c>
      <c r="C21" s="14" t="s">
        <v>29</v>
      </c>
      <c r="D21" s="32">
        <v>12</v>
      </c>
      <c r="E21" s="16">
        <v>8.09</v>
      </c>
      <c r="F21" s="16">
        <f t="shared" si="0"/>
        <v>97.08</v>
      </c>
    </row>
    <row r="22" spans="1:6" ht="16" x14ac:dyDescent="0.2">
      <c r="A22" s="9">
        <v>18</v>
      </c>
      <c r="B22" s="25" t="s">
        <v>46</v>
      </c>
      <c r="C22" s="15" t="s">
        <v>29</v>
      </c>
      <c r="D22" s="33">
        <v>30</v>
      </c>
      <c r="E22" s="17">
        <v>24.18</v>
      </c>
      <c r="F22" s="17">
        <f t="shared" si="0"/>
        <v>725.4</v>
      </c>
    </row>
    <row r="23" spans="1:6" ht="32" x14ac:dyDescent="0.2">
      <c r="A23" s="8">
        <v>19</v>
      </c>
      <c r="B23" s="24" t="s">
        <v>47</v>
      </c>
      <c r="C23" s="14" t="s">
        <v>29</v>
      </c>
      <c r="D23" s="32">
        <v>10</v>
      </c>
      <c r="E23" s="16">
        <v>11.5</v>
      </c>
      <c r="F23" s="16">
        <f t="shared" si="0"/>
        <v>115</v>
      </c>
    </row>
    <row r="24" spans="1:6" ht="16" x14ac:dyDescent="0.2">
      <c r="A24" s="9">
        <v>20</v>
      </c>
      <c r="B24" s="25" t="s">
        <v>48</v>
      </c>
      <c r="C24" s="15" t="s">
        <v>49</v>
      </c>
      <c r="D24" s="33">
        <v>36</v>
      </c>
      <c r="E24" s="17">
        <v>2.2200000000000002</v>
      </c>
      <c r="F24" s="17">
        <f t="shared" si="0"/>
        <v>79.92</v>
      </c>
    </row>
    <row r="25" spans="1:6" ht="16" x14ac:dyDescent="0.2">
      <c r="A25" s="8">
        <v>21</v>
      </c>
      <c r="B25" s="24" t="s">
        <v>50</v>
      </c>
      <c r="C25" s="14" t="s">
        <v>49</v>
      </c>
      <c r="D25" s="32">
        <v>300</v>
      </c>
      <c r="E25" s="16">
        <v>3.34</v>
      </c>
      <c r="F25" s="16">
        <f t="shared" si="0"/>
        <v>1002</v>
      </c>
    </row>
    <row r="26" spans="1:6" ht="16" x14ac:dyDescent="0.2">
      <c r="A26" s="9">
        <v>22</v>
      </c>
      <c r="B26" s="25" t="s">
        <v>51</v>
      </c>
      <c r="C26" s="15" t="s">
        <v>29</v>
      </c>
      <c r="D26" s="33">
        <v>1</v>
      </c>
      <c r="E26" s="17">
        <v>46.07</v>
      </c>
      <c r="F26" s="17">
        <f t="shared" si="0"/>
        <v>46.07</v>
      </c>
    </row>
    <row r="27" spans="1:6" ht="16" x14ac:dyDescent="0.2">
      <c r="A27" s="8">
        <v>23</v>
      </c>
      <c r="B27" s="24" t="s">
        <v>52</v>
      </c>
      <c r="C27" s="14" t="s">
        <v>29</v>
      </c>
      <c r="D27" s="32">
        <v>1</v>
      </c>
      <c r="E27" s="16">
        <v>26.28</v>
      </c>
      <c r="F27" s="16">
        <f t="shared" si="0"/>
        <v>26.28</v>
      </c>
    </row>
    <row r="28" spans="1:6" ht="32" x14ac:dyDescent="0.2">
      <c r="A28" s="9">
        <v>24</v>
      </c>
      <c r="B28" s="25" t="s">
        <v>53</v>
      </c>
      <c r="C28" s="15" t="s">
        <v>54</v>
      </c>
      <c r="D28" s="33">
        <v>2</v>
      </c>
      <c r="E28" s="17">
        <v>269.61</v>
      </c>
      <c r="F28" s="17">
        <f t="shared" si="0"/>
        <v>539.22</v>
      </c>
    </row>
    <row r="29" spans="1:6" ht="16" x14ac:dyDescent="0.2">
      <c r="A29" s="8">
        <v>25</v>
      </c>
      <c r="B29" s="24" t="s">
        <v>55</v>
      </c>
      <c r="C29" s="14" t="s">
        <v>29</v>
      </c>
      <c r="D29" s="32">
        <v>120</v>
      </c>
      <c r="E29" s="16">
        <v>1.97</v>
      </c>
      <c r="F29" s="16">
        <f t="shared" si="0"/>
        <v>236.4</v>
      </c>
    </row>
    <row r="30" spans="1:6" ht="32" x14ac:dyDescent="0.2">
      <c r="A30" s="9">
        <v>26</v>
      </c>
      <c r="B30" s="25" t="s">
        <v>56</v>
      </c>
      <c r="C30" s="15" t="s">
        <v>29</v>
      </c>
      <c r="D30" s="33">
        <v>1</v>
      </c>
      <c r="E30" s="17">
        <v>36.29</v>
      </c>
      <c r="F30" s="17">
        <f t="shared" si="0"/>
        <v>36.29</v>
      </c>
    </row>
    <row r="31" spans="1:6" ht="16" x14ac:dyDescent="0.2">
      <c r="A31" s="8">
        <v>27</v>
      </c>
      <c r="B31" s="24" t="s">
        <v>57</v>
      </c>
      <c r="C31" s="14" t="s">
        <v>34</v>
      </c>
      <c r="D31" s="32">
        <v>240</v>
      </c>
      <c r="E31" s="16">
        <v>18.04</v>
      </c>
      <c r="F31" s="16">
        <f t="shared" si="0"/>
        <v>4329.5999999999995</v>
      </c>
    </row>
    <row r="32" spans="1:6" ht="16" x14ac:dyDescent="0.2">
      <c r="A32" s="9">
        <v>28</v>
      </c>
      <c r="B32" s="25" t="s">
        <v>58</v>
      </c>
      <c r="C32" s="15" t="s">
        <v>29</v>
      </c>
      <c r="D32" s="33">
        <v>60</v>
      </c>
      <c r="E32" s="17">
        <v>9.9</v>
      </c>
      <c r="F32" s="17">
        <f t="shared" si="0"/>
        <v>594</v>
      </c>
    </row>
    <row r="33" spans="1:6" ht="16" x14ac:dyDescent="0.2">
      <c r="A33" s="8">
        <v>29</v>
      </c>
      <c r="B33" s="24" t="s">
        <v>59</v>
      </c>
      <c r="C33" s="14" t="s">
        <v>29</v>
      </c>
      <c r="D33" s="32">
        <v>1</v>
      </c>
      <c r="E33" s="16">
        <v>17.75</v>
      </c>
      <c r="F33" s="16">
        <f t="shared" si="0"/>
        <v>17.75</v>
      </c>
    </row>
    <row r="34" spans="1:6" ht="16" x14ac:dyDescent="0.2">
      <c r="A34" s="9">
        <v>30</v>
      </c>
      <c r="B34" s="25" t="s">
        <v>60</v>
      </c>
      <c r="C34" s="15" t="s">
        <v>29</v>
      </c>
      <c r="D34" s="33">
        <v>1</v>
      </c>
      <c r="E34" s="17">
        <v>93.33</v>
      </c>
      <c r="F34" s="17">
        <f t="shared" si="0"/>
        <v>93.33</v>
      </c>
    </row>
    <row r="35" spans="1:6" ht="16" x14ac:dyDescent="0.2">
      <c r="A35" s="8">
        <v>31</v>
      </c>
      <c r="B35" s="24" t="s">
        <v>61</v>
      </c>
      <c r="C35" s="14" t="s">
        <v>29</v>
      </c>
      <c r="D35" s="32">
        <v>120</v>
      </c>
      <c r="E35" s="16">
        <v>3.85</v>
      </c>
      <c r="F35" s="16">
        <f t="shared" si="0"/>
        <v>462</v>
      </c>
    </row>
    <row r="36" spans="1:6" ht="32" x14ac:dyDescent="0.2">
      <c r="A36" s="9">
        <v>32</v>
      </c>
      <c r="B36" s="25" t="s">
        <v>62</v>
      </c>
      <c r="C36" s="15" t="s">
        <v>29</v>
      </c>
      <c r="D36" s="33">
        <v>8</v>
      </c>
      <c r="E36" s="17">
        <v>150.66</v>
      </c>
      <c r="F36" s="17">
        <f t="shared" si="0"/>
        <v>1205.28</v>
      </c>
    </row>
    <row r="37" spans="1:6" ht="32" x14ac:dyDescent="0.2">
      <c r="A37" s="8">
        <v>33</v>
      </c>
      <c r="B37" s="24" t="s">
        <v>63</v>
      </c>
      <c r="C37" s="14" t="s">
        <v>29</v>
      </c>
      <c r="D37" s="32">
        <v>8</v>
      </c>
      <c r="E37" s="16">
        <v>112.62</v>
      </c>
      <c r="F37" s="16">
        <f t="shared" ref="F37:F68" si="1">D37*E37</f>
        <v>900.96</v>
      </c>
    </row>
    <row r="38" spans="1:6" ht="16" x14ac:dyDescent="0.2">
      <c r="A38" s="9">
        <v>34</v>
      </c>
      <c r="B38" s="25" t="s">
        <v>64</v>
      </c>
      <c r="C38" s="15" t="s">
        <v>29</v>
      </c>
      <c r="D38" s="33">
        <v>20</v>
      </c>
      <c r="E38" s="17">
        <v>35.409999999999997</v>
      </c>
      <c r="F38" s="17">
        <f t="shared" si="1"/>
        <v>708.19999999999993</v>
      </c>
    </row>
    <row r="39" spans="1:6" ht="16" x14ac:dyDescent="0.2">
      <c r="A39" s="8">
        <v>35</v>
      </c>
      <c r="B39" s="24" t="s">
        <v>65</v>
      </c>
      <c r="C39" s="14" t="s">
        <v>29</v>
      </c>
      <c r="D39" s="32">
        <v>60</v>
      </c>
      <c r="E39" s="16">
        <v>24.58</v>
      </c>
      <c r="F39" s="16">
        <f t="shared" si="1"/>
        <v>1474.8</v>
      </c>
    </row>
    <row r="40" spans="1:6" ht="16" x14ac:dyDescent="0.2">
      <c r="A40" s="9">
        <v>36</v>
      </c>
      <c r="B40" s="25" t="s">
        <v>66</v>
      </c>
      <c r="C40" s="15" t="s">
        <v>29</v>
      </c>
      <c r="D40" s="33">
        <v>120</v>
      </c>
      <c r="E40" s="17">
        <v>13.12</v>
      </c>
      <c r="F40" s="17">
        <f t="shared" si="1"/>
        <v>1574.3999999999999</v>
      </c>
    </row>
    <row r="41" spans="1:6" ht="16" x14ac:dyDescent="0.2">
      <c r="A41" s="8">
        <v>37</v>
      </c>
      <c r="B41" s="24" t="s">
        <v>67</v>
      </c>
      <c r="C41" s="14" t="s">
        <v>29</v>
      </c>
      <c r="D41" s="32">
        <v>12</v>
      </c>
      <c r="E41" s="16">
        <v>41.86</v>
      </c>
      <c r="F41" s="16">
        <f t="shared" si="1"/>
        <v>502.32</v>
      </c>
    </row>
    <row r="42" spans="1:6" ht="32" x14ac:dyDescent="0.2">
      <c r="A42" s="9">
        <v>38</v>
      </c>
      <c r="B42" s="25" t="s">
        <v>68</v>
      </c>
      <c r="C42" s="15" t="s">
        <v>29</v>
      </c>
      <c r="D42" s="33">
        <v>2</v>
      </c>
      <c r="E42" s="17">
        <v>10.28</v>
      </c>
      <c r="F42" s="17">
        <f t="shared" si="1"/>
        <v>20.56</v>
      </c>
    </row>
    <row r="43" spans="1:6" ht="16" x14ac:dyDescent="0.2">
      <c r="A43" s="8">
        <v>39</v>
      </c>
      <c r="B43" s="24" t="s">
        <v>69</v>
      </c>
      <c r="C43" s="14" t="s">
        <v>29</v>
      </c>
      <c r="D43" s="32">
        <v>120</v>
      </c>
      <c r="E43" s="16">
        <v>6.98</v>
      </c>
      <c r="F43" s="16">
        <f t="shared" si="1"/>
        <v>837.6</v>
      </c>
    </row>
    <row r="44" spans="1:6" ht="48" x14ac:dyDescent="0.2">
      <c r="A44" s="9">
        <v>40</v>
      </c>
      <c r="B44" s="25" t="s">
        <v>70</v>
      </c>
      <c r="C44" s="15" t="s">
        <v>71</v>
      </c>
      <c r="D44" s="33">
        <v>1</v>
      </c>
      <c r="E44" s="17">
        <v>91.43</v>
      </c>
      <c r="F44" s="17">
        <f t="shared" si="1"/>
        <v>91.43</v>
      </c>
    </row>
    <row r="45" spans="1:6" ht="32" x14ac:dyDescent="0.2">
      <c r="A45" s="8">
        <v>41</v>
      </c>
      <c r="B45" s="24" t="s">
        <v>72</v>
      </c>
      <c r="C45" s="14" t="s">
        <v>73</v>
      </c>
      <c r="D45" s="32">
        <v>12</v>
      </c>
      <c r="E45" s="16">
        <v>6.89</v>
      </c>
      <c r="F45" s="16">
        <f t="shared" si="1"/>
        <v>82.679999999999993</v>
      </c>
    </row>
    <row r="46" spans="1:6" ht="32" x14ac:dyDescent="0.2">
      <c r="A46" s="9">
        <v>42</v>
      </c>
      <c r="B46" s="25" t="s">
        <v>74</v>
      </c>
      <c r="C46" s="15" t="s">
        <v>75</v>
      </c>
      <c r="D46" s="33">
        <v>240</v>
      </c>
      <c r="E46" s="17">
        <v>4.45</v>
      </c>
      <c r="F46" s="17">
        <f t="shared" si="1"/>
        <v>1068</v>
      </c>
    </row>
    <row r="47" spans="1:6" ht="16" x14ac:dyDescent="0.2">
      <c r="A47" s="8">
        <v>43</v>
      </c>
      <c r="B47" s="24" t="s">
        <v>76</v>
      </c>
      <c r="C47" s="14" t="s">
        <v>29</v>
      </c>
      <c r="D47" s="32">
        <v>1</v>
      </c>
      <c r="E47" s="16">
        <v>61.19</v>
      </c>
      <c r="F47" s="16">
        <f t="shared" si="1"/>
        <v>61.19</v>
      </c>
    </row>
    <row r="48" spans="1:6" ht="16" x14ac:dyDescent="0.2">
      <c r="A48" s="9">
        <v>44</v>
      </c>
      <c r="B48" s="25" t="s">
        <v>77</v>
      </c>
      <c r="C48" s="15" t="s">
        <v>29</v>
      </c>
      <c r="D48" s="33">
        <v>2</v>
      </c>
      <c r="E48" s="17">
        <v>45.48</v>
      </c>
      <c r="F48" s="17">
        <f t="shared" si="1"/>
        <v>90.96</v>
      </c>
    </row>
    <row r="49" spans="1:6" ht="16" x14ac:dyDescent="0.2">
      <c r="A49" s="8">
        <v>45</v>
      </c>
      <c r="B49" s="24" t="s">
        <v>78</v>
      </c>
      <c r="C49" s="14" t="s">
        <v>29</v>
      </c>
      <c r="D49" s="32">
        <v>24</v>
      </c>
      <c r="E49" s="16">
        <v>16.73</v>
      </c>
      <c r="F49" s="16">
        <f t="shared" si="1"/>
        <v>401.52</v>
      </c>
    </row>
    <row r="50" spans="1:6" ht="16" x14ac:dyDescent="0.2">
      <c r="A50" s="9">
        <v>46</v>
      </c>
      <c r="B50" s="25" t="s">
        <v>79</v>
      </c>
      <c r="C50" s="15" t="s">
        <v>29</v>
      </c>
      <c r="D50" s="33">
        <v>24</v>
      </c>
      <c r="E50" s="17">
        <v>11.77</v>
      </c>
      <c r="F50" s="17">
        <f t="shared" si="1"/>
        <v>282.48</v>
      </c>
    </row>
    <row r="51" spans="1:6" ht="16" x14ac:dyDescent="0.2">
      <c r="A51" s="8">
        <v>47</v>
      </c>
      <c r="B51" s="24" t="s">
        <v>80</v>
      </c>
      <c r="C51" s="14" t="s">
        <v>29</v>
      </c>
      <c r="D51" s="32">
        <v>36</v>
      </c>
      <c r="E51" s="16">
        <v>17.27</v>
      </c>
      <c r="F51" s="16">
        <f t="shared" si="1"/>
        <v>621.72</v>
      </c>
    </row>
    <row r="52" spans="1:6" ht="16" x14ac:dyDescent="0.2">
      <c r="A52" s="9">
        <v>48</v>
      </c>
      <c r="B52" s="25" t="s">
        <v>81</v>
      </c>
      <c r="C52" s="15" t="s">
        <v>49</v>
      </c>
      <c r="D52" s="33">
        <v>36</v>
      </c>
      <c r="E52" s="17">
        <v>10.89</v>
      </c>
      <c r="F52" s="17">
        <f t="shared" si="1"/>
        <v>392.04</v>
      </c>
    </row>
    <row r="53" spans="1:6" ht="16" x14ac:dyDescent="0.2">
      <c r="A53" s="8">
        <v>49</v>
      </c>
      <c r="B53" s="24" t="s">
        <v>82</v>
      </c>
      <c r="C53" s="14" t="s">
        <v>49</v>
      </c>
      <c r="D53" s="32">
        <v>120</v>
      </c>
      <c r="E53" s="16">
        <v>11.43</v>
      </c>
      <c r="F53" s="16">
        <f t="shared" si="1"/>
        <v>1371.6</v>
      </c>
    </row>
    <row r="54" spans="1:6" ht="48" x14ac:dyDescent="0.2">
      <c r="A54" s="9">
        <v>50</v>
      </c>
      <c r="B54" s="25" t="s">
        <v>83</v>
      </c>
      <c r="C54" s="15" t="s">
        <v>34</v>
      </c>
      <c r="D54" s="33">
        <v>72</v>
      </c>
      <c r="E54" s="17">
        <v>29.17</v>
      </c>
      <c r="F54" s="17">
        <f t="shared" si="1"/>
        <v>2100.2400000000002</v>
      </c>
    </row>
    <row r="55" spans="1:6" ht="32" x14ac:dyDescent="0.2">
      <c r="A55" s="8">
        <v>51</v>
      </c>
      <c r="B55" s="24" t="s">
        <v>84</v>
      </c>
      <c r="C55" s="14" t="s">
        <v>29</v>
      </c>
      <c r="D55" s="32">
        <v>12</v>
      </c>
      <c r="E55" s="16">
        <v>33.630000000000003</v>
      </c>
      <c r="F55" s="16">
        <f t="shared" si="1"/>
        <v>403.56000000000006</v>
      </c>
    </row>
    <row r="56" spans="1:6" ht="32" x14ac:dyDescent="0.2">
      <c r="A56" s="9">
        <v>52</v>
      </c>
      <c r="B56" s="25" t="s">
        <v>85</v>
      </c>
      <c r="C56" s="15" t="s">
        <v>86</v>
      </c>
      <c r="D56" s="33">
        <v>60</v>
      </c>
      <c r="E56" s="17">
        <v>59.39</v>
      </c>
      <c r="F56" s="17">
        <f t="shared" si="1"/>
        <v>3563.4</v>
      </c>
    </row>
    <row r="57" spans="1:6" ht="32" x14ac:dyDescent="0.2">
      <c r="A57" s="8">
        <v>53</v>
      </c>
      <c r="B57" s="24" t="s">
        <v>87</v>
      </c>
      <c r="C57" s="14" t="s">
        <v>86</v>
      </c>
      <c r="D57" s="32">
        <v>72</v>
      </c>
      <c r="E57" s="16">
        <v>45.94</v>
      </c>
      <c r="F57" s="16">
        <f t="shared" si="1"/>
        <v>3307.68</v>
      </c>
    </row>
    <row r="58" spans="1:6" ht="32" x14ac:dyDescent="0.2">
      <c r="A58" s="9">
        <v>54</v>
      </c>
      <c r="B58" s="25" t="s">
        <v>88</v>
      </c>
      <c r="C58" s="15" t="s">
        <v>86</v>
      </c>
      <c r="D58" s="33">
        <v>60</v>
      </c>
      <c r="E58" s="17">
        <v>24.64</v>
      </c>
      <c r="F58" s="17">
        <f t="shared" si="1"/>
        <v>1478.4</v>
      </c>
    </row>
    <row r="59" spans="1:6" ht="32" x14ac:dyDescent="0.2">
      <c r="A59" s="8">
        <v>55</v>
      </c>
      <c r="B59" s="24" t="s">
        <v>89</v>
      </c>
      <c r="C59" s="14" t="s">
        <v>86</v>
      </c>
      <c r="D59" s="32">
        <v>72</v>
      </c>
      <c r="E59" s="16">
        <v>30.45</v>
      </c>
      <c r="F59" s="16">
        <f t="shared" si="1"/>
        <v>2192.4</v>
      </c>
    </row>
    <row r="60" spans="1:6" ht="16" x14ac:dyDescent="0.2">
      <c r="A60" s="9">
        <v>56</v>
      </c>
      <c r="B60" s="25" t="s">
        <v>90</v>
      </c>
      <c r="C60" s="15" t="s">
        <v>29</v>
      </c>
      <c r="D60" s="33">
        <v>24</v>
      </c>
      <c r="E60" s="17">
        <v>5.6</v>
      </c>
      <c r="F60" s="17">
        <f t="shared" si="1"/>
        <v>134.39999999999998</v>
      </c>
    </row>
    <row r="61" spans="1:6" ht="16" x14ac:dyDescent="0.2">
      <c r="A61" s="8">
        <v>57</v>
      </c>
      <c r="B61" s="24" t="s">
        <v>91</v>
      </c>
      <c r="C61" s="14" t="s">
        <v>29</v>
      </c>
      <c r="D61" s="32">
        <v>1</v>
      </c>
      <c r="E61" s="16">
        <v>20.059999999999999</v>
      </c>
      <c r="F61" s="16">
        <f t="shared" si="1"/>
        <v>20.059999999999999</v>
      </c>
    </row>
    <row r="62" spans="1:6" ht="16" x14ac:dyDescent="0.2">
      <c r="A62" s="9">
        <v>58</v>
      </c>
      <c r="B62" s="25" t="s">
        <v>92</v>
      </c>
      <c r="C62" s="15" t="s">
        <v>29</v>
      </c>
      <c r="D62" s="33">
        <v>1</v>
      </c>
      <c r="E62" s="17">
        <v>4.17</v>
      </c>
      <c r="F62" s="17">
        <f t="shared" si="1"/>
        <v>4.17</v>
      </c>
    </row>
    <row r="63" spans="1:6" ht="16" x14ac:dyDescent="0.2">
      <c r="A63" s="8">
        <v>59</v>
      </c>
      <c r="B63" s="24" t="s">
        <v>93</v>
      </c>
      <c r="C63" s="14" t="s">
        <v>29</v>
      </c>
      <c r="D63" s="32">
        <v>1</v>
      </c>
      <c r="E63" s="16">
        <v>12.99</v>
      </c>
      <c r="F63" s="16">
        <f t="shared" si="1"/>
        <v>12.99</v>
      </c>
    </row>
    <row r="64" spans="1:6" ht="16" x14ac:dyDescent="0.2">
      <c r="A64" s="9">
        <v>60</v>
      </c>
      <c r="B64" s="25" t="s">
        <v>94</v>
      </c>
      <c r="C64" s="15" t="s">
        <v>29</v>
      </c>
      <c r="D64" s="33">
        <v>12</v>
      </c>
      <c r="E64" s="17">
        <v>31.05</v>
      </c>
      <c r="F64" s="17">
        <f t="shared" si="1"/>
        <v>372.6</v>
      </c>
    </row>
    <row r="65" spans="1:10" ht="16" x14ac:dyDescent="0.2">
      <c r="A65" s="8">
        <v>61</v>
      </c>
      <c r="B65" s="24" t="s">
        <v>95</v>
      </c>
      <c r="C65" s="14" t="s">
        <v>29</v>
      </c>
      <c r="D65" s="32">
        <v>1</v>
      </c>
      <c r="E65" s="16">
        <v>17.72</v>
      </c>
      <c r="F65" s="16">
        <f t="shared" si="1"/>
        <v>17.72</v>
      </c>
    </row>
    <row r="66" spans="1:10" ht="16" x14ac:dyDescent="0.2">
      <c r="A66" s="9">
        <v>62</v>
      </c>
      <c r="B66" s="25" t="s">
        <v>96</v>
      </c>
      <c r="C66" s="15" t="s">
        <v>29</v>
      </c>
      <c r="D66" s="33">
        <v>120</v>
      </c>
      <c r="E66" s="17">
        <v>15.87</v>
      </c>
      <c r="F66" s="17">
        <f t="shared" si="1"/>
        <v>1904.3999999999999</v>
      </c>
    </row>
    <row r="67" spans="1:10" ht="16" x14ac:dyDescent="0.2">
      <c r="A67" s="8">
        <v>63</v>
      </c>
      <c r="B67" s="24" t="s">
        <v>97</v>
      </c>
      <c r="C67" s="14" t="s">
        <v>29</v>
      </c>
      <c r="D67" s="32">
        <v>24</v>
      </c>
      <c r="E67" s="16">
        <v>11.85</v>
      </c>
      <c r="F67" s="16">
        <f t="shared" si="1"/>
        <v>284.39999999999998</v>
      </c>
    </row>
    <row r="68" spans="1:10" ht="16" x14ac:dyDescent="0.2">
      <c r="A68" s="9">
        <v>64</v>
      </c>
      <c r="B68" s="25" t="s">
        <v>98</v>
      </c>
      <c r="C68" s="15" t="s">
        <v>29</v>
      </c>
      <c r="D68" s="33">
        <v>1</v>
      </c>
      <c r="E68" s="17">
        <v>101.58</v>
      </c>
      <c r="F68" s="17">
        <f t="shared" si="1"/>
        <v>101.58</v>
      </c>
    </row>
    <row r="69" spans="1:10" ht="32" x14ac:dyDescent="0.2">
      <c r="A69" s="8">
        <v>65</v>
      </c>
      <c r="B69" s="24" t="s">
        <v>99</v>
      </c>
      <c r="C69" s="14" t="s">
        <v>34</v>
      </c>
      <c r="D69" s="32">
        <v>180</v>
      </c>
      <c r="E69" s="16">
        <v>52.65</v>
      </c>
      <c r="F69" s="16">
        <f t="shared" ref="F69:F84" si="2">D69*E69</f>
        <v>9477</v>
      </c>
    </row>
    <row r="70" spans="1:10" ht="32" x14ac:dyDescent="0.2">
      <c r="A70" s="9">
        <v>66</v>
      </c>
      <c r="B70" s="25" t="s">
        <v>100</v>
      </c>
      <c r="C70" s="15" t="s">
        <v>34</v>
      </c>
      <c r="D70" s="33">
        <v>36</v>
      </c>
      <c r="E70" s="17">
        <v>52.22</v>
      </c>
      <c r="F70" s="17">
        <f t="shared" si="2"/>
        <v>1879.92</v>
      </c>
      <c r="G70"/>
      <c r="H70"/>
      <c r="I70"/>
      <c r="J70"/>
    </row>
    <row r="71" spans="1:10" ht="16" x14ac:dyDescent="0.2">
      <c r="A71" s="8">
        <v>67</v>
      </c>
      <c r="B71" s="24" t="s">
        <v>101</v>
      </c>
      <c r="C71" s="14" t="s">
        <v>29</v>
      </c>
      <c r="D71" s="32">
        <v>1</v>
      </c>
      <c r="E71" s="16">
        <v>56.99</v>
      </c>
      <c r="F71" s="16">
        <f t="shared" si="2"/>
        <v>56.99</v>
      </c>
      <c r="G71"/>
      <c r="H71"/>
      <c r="I71"/>
      <c r="J71"/>
    </row>
    <row r="72" spans="1:10" ht="16" x14ac:dyDescent="0.2">
      <c r="A72" s="9">
        <v>68</v>
      </c>
      <c r="B72" s="25" t="s">
        <v>102</v>
      </c>
      <c r="C72" s="15" t="s">
        <v>29</v>
      </c>
      <c r="D72" s="33">
        <v>12</v>
      </c>
      <c r="E72" s="17">
        <v>26.11</v>
      </c>
      <c r="F72" s="17">
        <f t="shared" si="2"/>
        <v>313.32</v>
      </c>
      <c r="G72"/>
      <c r="H72"/>
      <c r="I72"/>
      <c r="J72"/>
    </row>
    <row r="73" spans="1:10" ht="16" x14ac:dyDescent="0.2">
      <c r="A73" s="8">
        <v>69</v>
      </c>
      <c r="B73" s="24" t="s">
        <v>103</v>
      </c>
      <c r="C73" s="14" t="s">
        <v>34</v>
      </c>
      <c r="D73" s="32">
        <v>1</v>
      </c>
      <c r="E73" s="16">
        <v>63.63</v>
      </c>
      <c r="F73" s="16">
        <f t="shared" si="2"/>
        <v>63.63</v>
      </c>
      <c r="G73"/>
      <c r="H73"/>
      <c r="I73"/>
      <c r="J73"/>
    </row>
    <row r="74" spans="1:10" ht="16" x14ac:dyDescent="0.2">
      <c r="A74" s="9">
        <v>70</v>
      </c>
      <c r="B74" s="25" t="s">
        <v>104</v>
      </c>
      <c r="C74" s="15" t="s">
        <v>29</v>
      </c>
      <c r="D74" s="33">
        <v>6</v>
      </c>
      <c r="E74" s="17">
        <v>92.13</v>
      </c>
      <c r="F74" s="17">
        <f t="shared" si="2"/>
        <v>552.78</v>
      </c>
      <c r="G74"/>
      <c r="H74"/>
      <c r="I74"/>
      <c r="J74"/>
    </row>
    <row r="75" spans="1:10" ht="16" x14ac:dyDescent="0.2">
      <c r="A75" s="8">
        <v>71</v>
      </c>
      <c r="B75" s="40" t="s">
        <v>105</v>
      </c>
      <c r="C75" s="14" t="s">
        <v>29</v>
      </c>
      <c r="D75" s="32">
        <v>2</v>
      </c>
      <c r="E75" s="16">
        <v>20.29</v>
      </c>
      <c r="F75" s="16">
        <f t="shared" si="2"/>
        <v>40.58</v>
      </c>
      <c r="G75"/>
      <c r="H75"/>
      <c r="I75"/>
      <c r="J75"/>
    </row>
    <row r="76" spans="1:10" ht="16" x14ac:dyDescent="0.2">
      <c r="A76" s="9">
        <v>72</v>
      </c>
      <c r="B76" s="41" t="s">
        <v>106</v>
      </c>
      <c r="C76" s="15" t="s">
        <v>29</v>
      </c>
      <c r="D76" s="33">
        <v>2</v>
      </c>
      <c r="E76" s="17">
        <v>23.3</v>
      </c>
      <c r="F76" s="17">
        <f t="shared" si="2"/>
        <v>46.6</v>
      </c>
      <c r="G76"/>
      <c r="H76"/>
      <c r="I76"/>
      <c r="J76"/>
    </row>
    <row r="77" spans="1:10" ht="16" x14ac:dyDescent="0.2">
      <c r="A77" s="8">
        <v>73</v>
      </c>
      <c r="B77" s="40" t="s">
        <v>107</v>
      </c>
      <c r="C77" s="14" t="s">
        <v>29</v>
      </c>
      <c r="D77" s="39">
        <v>6</v>
      </c>
      <c r="E77" s="16">
        <v>25.88</v>
      </c>
      <c r="F77" s="16">
        <f>D77*E77</f>
        <v>155.28</v>
      </c>
      <c r="G77"/>
      <c r="H77"/>
      <c r="I77"/>
      <c r="J77"/>
    </row>
    <row r="78" spans="1:10" ht="16" x14ac:dyDescent="0.2">
      <c r="A78" s="9">
        <v>74</v>
      </c>
      <c r="B78" s="41" t="s">
        <v>108</v>
      </c>
      <c r="C78" s="15" t="s">
        <v>29</v>
      </c>
      <c r="D78" s="33">
        <v>1</v>
      </c>
      <c r="E78" s="17">
        <v>43.53</v>
      </c>
      <c r="F78" s="17">
        <f t="shared" si="2"/>
        <v>43.53</v>
      </c>
      <c r="G78"/>
      <c r="H78"/>
      <c r="I78"/>
      <c r="J78"/>
    </row>
    <row r="79" spans="1:10" ht="16" x14ac:dyDescent="0.2">
      <c r="A79" s="8">
        <v>75</v>
      </c>
      <c r="B79" s="40" t="s">
        <v>109</v>
      </c>
      <c r="C79" s="14" t="s">
        <v>29</v>
      </c>
      <c r="D79" s="32">
        <v>120</v>
      </c>
      <c r="E79" s="16">
        <v>9.82</v>
      </c>
      <c r="F79" s="16">
        <f t="shared" si="2"/>
        <v>1178.4000000000001</v>
      </c>
      <c r="G79"/>
      <c r="H79"/>
      <c r="I79"/>
      <c r="J79"/>
    </row>
    <row r="80" spans="1:10" ht="48" x14ac:dyDescent="0.2">
      <c r="A80" s="9">
        <v>76</v>
      </c>
      <c r="B80" s="41" t="s">
        <v>110</v>
      </c>
      <c r="C80" s="15" t="s">
        <v>29</v>
      </c>
      <c r="D80" s="33">
        <v>1</v>
      </c>
      <c r="E80" s="17">
        <v>3.06</v>
      </c>
      <c r="F80" s="17">
        <f>D80*E80</f>
        <v>3.06</v>
      </c>
      <c r="G80"/>
      <c r="H80"/>
      <c r="I80"/>
      <c r="J80"/>
    </row>
    <row r="81" spans="1:10" ht="16" x14ac:dyDescent="0.2">
      <c r="A81" s="8">
        <v>77</v>
      </c>
      <c r="B81" s="40" t="s">
        <v>111</v>
      </c>
      <c r="C81" s="14" t="s">
        <v>29</v>
      </c>
      <c r="D81" s="32">
        <v>6</v>
      </c>
      <c r="E81" s="16">
        <v>22.8</v>
      </c>
      <c r="F81" s="16">
        <f>D81*E81</f>
        <v>136.80000000000001</v>
      </c>
      <c r="G81"/>
      <c r="H81"/>
      <c r="I81"/>
      <c r="J81"/>
    </row>
    <row r="82" spans="1:10" ht="16" x14ac:dyDescent="0.2">
      <c r="A82" s="9">
        <v>78</v>
      </c>
      <c r="B82" s="41" t="s">
        <v>112</v>
      </c>
      <c r="C82" s="21" t="s">
        <v>31</v>
      </c>
      <c r="D82" s="33">
        <v>2</v>
      </c>
      <c r="E82" s="17">
        <v>29</v>
      </c>
      <c r="F82" s="17">
        <f>D82*E82</f>
        <v>58</v>
      </c>
      <c r="G82"/>
      <c r="H82"/>
      <c r="I82"/>
      <c r="J82"/>
    </row>
    <row r="83" spans="1:10" ht="16" x14ac:dyDescent="0.2">
      <c r="A83" s="8">
        <v>79</v>
      </c>
      <c r="B83" s="40" t="s">
        <v>113</v>
      </c>
      <c r="C83" s="14" t="s">
        <v>29</v>
      </c>
      <c r="D83" s="32">
        <v>60</v>
      </c>
      <c r="E83" s="16">
        <v>5.69</v>
      </c>
      <c r="F83" s="16">
        <f t="shared" si="2"/>
        <v>341.40000000000003</v>
      </c>
      <c r="G83"/>
      <c r="H83"/>
      <c r="I83"/>
      <c r="J83"/>
    </row>
    <row r="84" spans="1:10" ht="16" x14ac:dyDescent="0.2">
      <c r="A84" s="9">
        <v>80</v>
      </c>
      <c r="B84" s="41" t="s">
        <v>114</v>
      </c>
      <c r="C84" s="15" t="s">
        <v>29</v>
      </c>
      <c r="D84" s="33">
        <v>2</v>
      </c>
      <c r="E84" s="17">
        <v>12.31</v>
      </c>
      <c r="F84" s="17">
        <f t="shared" si="2"/>
        <v>24.62</v>
      </c>
      <c r="G84"/>
      <c r="H84"/>
      <c r="I84"/>
      <c r="J84"/>
    </row>
    <row r="85" spans="1:10" ht="32" x14ac:dyDescent="0.2">
      <c r="A85" s="8">
        <v>81</v>
      </c>
      <c r="B85" s="40" t="s">
        <v>115</v>
      </c>
      <c r="C85" s="14" t="s">
        <v>116</v>
      </c>
      <c r="D85" s="32">
        <v>6</v>
      </c>
      <c r="E85" s="16">
        <v>78.989999999999995</v>
      </c>
      <c r="F85" s="16">
        <f>D85*E85</f>
        <v>473.93999999999994</v>
      </c>
      <c r="G85"/>
      <c r="H85"/>
      <c r="I85"/>
      <c r="J85"/>
    </row>
    <row r="86" spans="1:10" ht="96" x14ac:dyDescent="0.2">
      <c r="A86" s="23">
        <v>82</v>
      </c>
      <c r="B86" s="41" t="s">
        <v>117</v>
      </c>
      <c r="C86" s="15" t="s">
        <v>118</v>
      </c>
      <c r="D86" s="33">
        <v>12</v>
      </c>
      <c r="E86" s="17">
        <v>34.76</v>
      </c>
      <c r="F86" s="17">
        <f>D86*E86</f>
        <v>417.12</v>
      </c>
    </row>
    <row r="87" spans="1:10" ht="96" x14ac:dyDescent="0.2">
      <c r="A87" s="8">
        <v>83</v>
      </c>
      <c r="B87" s="40" t="s">
        <v>119</v>
      </c>
      <c r="C87" s="14" t="s">
        <v>118</v>
      </c>
      <c r="D87" s="32">
        <v>12</v>
      </c>
      <c r="E87" s="16">
        <v>38.83</v>
      </c>
      <c r="F87" s="16">
        <f t="shared" ref="F87:F97" si="3">D87*E87</f>
        <v>465.96</v>
      </c>
    </row>
    <row r="88" spans="1:10" ht="64" x14ac:dyDescent="0.2">
      <c r="A88" s="9">
        <v>84</v>
      </c>
      <c r="B88" s="41" t="s">
        <v>120</v>
      </c>
      <c r="C88" s="15" t="s">
        <v>29</v>
      </c>
      <c r="D88" s="33">
        <v>24</v>
      </c>
      <c r="E88" s="17">
        <v>30.46</v>
      </c>
      <c r="F88" s="17">
        <f t="shared" si="3"/>
        <v>731.04</v>
      </c>
    </row>
    <row r="89" spans="1:10" ht="64" x14ac:dyDescent="0.2">
      <c r="A89" s="8">
        <v>85</v>
      </c>
      <c r="B89" s="40" t="s">
        <v>121</v>
      </c>
      <c r="C89" s="14" t="s">
        <v>122</v>
      </c>
      <c r="D89" s="32">
        <v>12</v>
      </c>
      <c r="E89" s="16">
        <v>13.02</v>
      </c>
      <c r="F89" s="16">
        <f t="shared" si="3"/>
        <v>156.24</v>
      </c>
    </row>
    <row r="90" spans="1:10" ht="32" x14ac:dyDescent="0.2">
      <c r="A90" s="9">
        <v>86</v>
      </c>
      <c r="B90" s="41" t="s">
        <v>123</v>
      </c>
      <c r="C90" s="15" t="s">
        <v>29</v>
      </c>
      <c r="D90" s="33">
        <v>1</v>
      </c>
      <c r="E90" s="17">
        <v>12.41</v>
      </c>
      <c r="F90" s="17">
        <f t="shared" si="3"/>
        <v>12.41</v>
      </c>
    </row>
    <row r="91" spans="1:10" ht="80" x14ac:dyDescent="0.2">
      <c r="A91" s="8">
        <v>87</v>
      </c>
      <c r="B91" s="40" t="s">
        <v>124</v>
      </c>
      <c r="C91" s="14" t="s">
        <v>118</v>
      </c>
      <c r="D91" s="32">
        <v>576</v>
      </c>
      <c r="E91" s="16">
        <v>10.34</v>
      </c>
      <c r="F91" s="16">
        <f t="shared" si="3"/>
        <v>5955.84</v>
      </c>
    </row>
    <row r="92" spans="1:10" ht="80" x14ac:dyDescent="0.2">
      <c r="A92" s="9">
        <v>88</v>
      </c>
      <c r="B92" s="41" t="s">
        <v>125</v>
      </c>
      <c r="C92" s="15" t="s">
        <v>118</v>
      </c>
      <c r="D92" s="33">
        <v>12</v>
      </c>
      <c r="E92" s="17">
        <v>7.86</v>
      </c>
      <c r="F92" s="17">
        <f t="shared" si="3"/>
        <v>94.320000000000007</v>
      </c>
    </row>
    <row r="93" spans="1:10" ht="64" x14ac:dyDescent="0.2">
      <c r="A93" s="8">
        <v>89</v>
      </c>
      <c r="B93" s="40" t="s">
        <v>126</v>
      </c>
      <c r="C93" s="14" t="s">
        <v>118</v>
      </c>
      <c r="D93" s="32">
        <v>1</v>
      </c>
      <c r="E93" s="16">
        <v>13.22</v>
      </c>
      <c r="F93" s="16">
        <f t="shared" si="3"/>
        <v>13.22</v>
      </c>
    </row>
    <row r="94" spans="1:10" ht="80" x14ac:dyDescent="0.2">
      <c r="A94" s="9">
        <v>90</v>
      </c>
      <c r="B94" s="41" t="s">
        <v>127</v>
      </c>
      <c r="C94" s="15" t="s">
        <v>118</v>
      </c>
      <c r="D94" s="33">
        <v>120</v>
      </c>
      <c r="E94" s="17">
        <v>2.46</v>
      </c>
      <c r="F94" s="17">
        <f t="shared" si="3"/>
        <v>295.2</v>
      </c>
    </row>
    <row r="95" spans="1:10" ht="64" x14ac:dyDescent="0.2">
      <c r="A95" s="8">
        <v>91</v>
      </c>
      <c r="B95" s="40" t="s">
        <v>128</v>
      </c>
      <c r="C95" s="14" t="s">
        <v>118</v>
      </c>
      <c r="D95" s="32">
        <v>24</v>
      </c>
      <c r="E95" s="16">
        <v>21.6</v>
      </c>
      <c r="F95" s="16">
        <f t="shared" si="3"/>
        <v>518.40000000000009</v>
      </c>
    </row>
    <row r="96" spans="1:10" ht="80" x14ac:dyDescent="0.2">
      <c r="A96" s="9">
        <v>92</v>
      </c>
      <c r="B96" s="41" t="s">
        <v>129</v>
      </c>
      <c r="C96" s="15" t="s">
        <v>130</v>
      </c>
      <c r="D96" s="33">
        <v>36</v>
      </c>
      <c r="E96" s="17">
        <v>13.62</v>
      </c>
      <c r="F96" s="17">
        <f t="shared" si="3"/>
        <v>490.32</v>
      </c>
    </row>
    <row r="97" spans="1:6" ht="80" x14ac:dyDescent="0.2">
      <c r="A97" s="8">
        <v>93</v>
      </c>
      <c r="B97" s="40" t="s">
        <v>131</v>
      </c>
      <c r="C97" s="14" t="s">
        <v>29</v>
      </c>
      <c r="D97" s="32">
        <v>12</v>
      </c>
      <c r="E97" s="16">
        <v>6.03</v>
      </c>
      <c r="F97" s="16">
        <f t="shared" si="3"/>
        <v>72.36</v>
      </c>
    </row>
    <row r="98" spans="1:6" ht="48" x14ac:dyDescent="0.2">
      <c r="A98" s="9">
        <v>94</v>
      </c>
      <c r="B98" s="41" t="s">
        <v>132</v>
      </c>
      <c r="C98" s="15" t="s">
        <v>29</v>
      </c>
      <c r="D98" s="33">
        <v>1</v>
      </c>
      <c r="E98" s="17">
        <v>42.07</v>
      </c>
      <c r="F98" s="17">
        <f>D98*E98</f>
        <v>42.07</v>
      </c>
    </row>
    <row r="99" spans="1:6" x14ac:dyDescent="0.2">
      <c r="F99" s="20">
        <f>SUM(F5:F98)</f>
        <v>83740.61000000003</v>
      </c>
    </row>
  </sheetData>
  <autoFilter ref="A4:F99" xr:uid="{00000000-0009-0000-0000-000001000000}">
    <sortState xmlns:xlrd2="http://schemas.microsoft.com/office/spreadsheetml/2017/richdata2" ref="A5:F99">
      <sortCondition ref="A4:A99"/>
    </sortState>
  </autoFilter>
  <mergeCells count="1">
    <mergeCell ref="A1:F1"/>
  </mergeCells>
  <pageMargins left="0.511811024" right="0.511811024" top="0.78740157499999996" bottom="0.78740157499999996" header="0.31496062000000002" footer="0.31496062000000002"/>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9"/>
  <sheetViews>
    <sheetView topLeftCell="A14" workbookViewId="0">
      <selection activeCell="B7" sqref="B7"/>
    </sheetView>
  </sheetViews>
  <sheetFormatPr baseColWidth="10" defaultColWidth="8.83203125" defaultRowHeight="15" x14ac:dyDescent="0.2"/>
  <cols>
    <col min="1" max="1" width="5.5" style="5" bestFit="1" customWidth="1"/>
    <col min="2" max="2" width="108.5" style="26" customWidth="1"/>
    <col min="3" max="3" width="20.5" style="5" bestFit="1" customWidth="1"/>
    <col min="4" max="4" width="13.1640625" style="5" bestFit="1" customWidth="1"/>
    <col min="5" max="5" width="13.5" style="18" customWidth="1"/>
    <col min="6" max="6" width="14.5" style="18" bestFit="1" customWidth="1"/>
  </cols>
  <sheetData>
    <row r="1" spans="1:13" x14ac:dyDescent="0.2">
      <c r="A1" s="42" t="s">
        <v>133</v>
      </c>
      <c r="B1" s="42"/>
      <c r="C1" s="42"/>
      <c r="D1" s="42"/>
      <c r="E1" s="42"/>
      <c r="F1" s="42"/>
    </row>
    <row r="2" spans="1:13" x14ac:dyDescent="0.2">
      <c r="A2" s="31"/>
      <c r="B2" s="31"/>
      <c r="C2" s="31"/>
      <c r="D2" s="31"/>
      <c r="E2" s="31"/>
      <c r="F2" s="31"/>
    </row>
    <row r="3" spans="1:13" x14ac:dyDescent="0.2">
      <c r="A3"/>
      <c r="B3"/>
      <c r="C3"/>
      <c r="D3"/>
      <c r="E3"/>
      <c r="F3"/>
    </row>
    <row r="4" spans="1:13" s="30" customFormat="1" ht="16" x14ac:dyDescent="0.2">
      <c r="A4" s="6" t="s">
        <v>16</v>
      </c>
      <c r="B4" s="6" t="s">
        <v>17</v>
      </c>
      <c r="C4" s="7" t="s">
        <v>18</v>
      </c>
      <c r="D4" s="7" t="s">
        <v>19</v>
      </c>
      <c r="E4" s="29" t="s">
        <v>20</v>
      </c>
      <c r="F4" s="29" t="s">
        <v>21</v>
      </c>
    </row>
    <row r="5" spans="1:13" s="3" customFormat="1" ht="80" x14ac:dyDescent="0.2">
      <c r="A5" s="8">
        <v>1</v>
      </c>
      <c r="B5" s="24" t="s">
        <v>117</v>
      </c>
      <c r="C5" s="27" t="s">
        <v>118</v>
      </c>
      <c r="D5" s="32">
        <v>8</v>
      </c>
      <c r="E5" s="16">
        <v>34.76</v>
      </c>
      <c r="F5" s="16">
        <f>D5*E5</f>
        <v>278.08</v>
      </c>
      <c r="M5" s="4"/>
    </row>
    <row r="6" spans="1:13" s="3" customFormat="1" ht="80" x14ac:dyDescent="0.2">
      <c r="A6" s="9">
        <v>2</v>
      </c>
      <c r="B6" s="25" t="s">
        <v>119</v>
      </c>
      <c r="C6" s="28" t="s">
        <v>118</v>
      </c>
      <c r="D6" s="33">
        <v>26</v>
      </c>
      <c r="E6" s="17">
        <v>38.83</v>
      </c>
      <c r="F6" s="17">
        <f>D6*E6</f>
        <v>1009.5799999999999</v>
      </c>
      <c r="M6" s="4"/>
    </row>
    <row r="7" spans="1:13" s="3" customFormat="1" ht="48" x14ac:dyDescent="0.2">
      <c r="A7" s="8">
        <v>3</v>
      </c>
      <c r="B7" s="24" t="s">
        <v>120</v>
      </c>
      <c r="C7" s="27" t="s">
        <v>29</v>
      </c>
      <c r="D7" s="32">
        <v>13</v>
      </c>
      <c r="E7" s="16">
        <v>30.46</v>
      </c>
      <c r="F7" s="16">
        <f>D7*E7</f>
        <v>395.98</v>
      </c>
      <c r="M7" s="4"/>
    </row>
    <row r="8" spans="1:13" s="3" customFormat="1" ht="48" x14ac:dyDescent="0.2">
      <c r="A8" s="9">
        <v>4</v>
      </c>
      <c r="B8" s="25" t="s">
        <v>121</v>
      </c>
      <c r="C8" s="28" t="s">
        <v>122</v>
      </c>
      <c r="D8" s="33">
        <v>10</v>
      </c>
      <c r="E8" s="17">
        <v>13.02</v>
      </c>
      <c r="F8" s="17">
        <f t="shared" ref="F8:F14" si="0">D8*E8</f>
        <v>130.19999999999999</v>
      </c>
      <c r="M8" s="4"/>
    </row>
    <row r="9" spans="1:13" s="3" customFormat="1" ht="32" x14ac:dyDescent="0.2">
      <c r="A9" s="8">
        <v>5</v>
      </c>
      <c r="B9" s="24" t="s">
        <v>123</v>
      </c>
      <c r="C9" s="27" t="s">
        <v>29</v>
      </c>
      <c r="D9" s="32">
        <v>1</v>
      </c>
      <c r="E9" s="16">
        <v>12.41</v>
      </c>
      <c r="F9" s="16">
        <f t="shared" si="0"/>
        <v>12.41</v>
      </c>
      <c r="M9" s="4"/>
    </row>
    <row r="10" spans="1:13" s="3" customFormat="1" ht="64" x14ac:dyDescent="0.2">
      <c r="A10" s="9">
        <v>6</v>
      </c>
      <c r="B10" s="25" t="s">
        <v>124</v>
      </c>
      <c r="C10" s="28" t="s">
        <v>118</v>
      </c>
      <c r="D10" s="33">
        <v>12</v>
      </c>
      <c r="E10" s="17">
        <v>10.34</v>
      </c>
      <c r="F10" s="17">
        <f t="shared" si="0"/>
        <v>124.08</v>
      </c>
      <c r="M10" s="4"/>
    </row>
    <row r="11" spans="1:13" s="3" customFormat="1" ht="64" x14ac:dyDescent="0.2">
      <c r="A11" s="8">
        <v>7</v>
      </c>
      <c r="B11" s="24" t="s">
        <v>125</v>
      </c>
      <c r="C11" s="27" t="s">
        <v>118</v>
      </c>
      <c r="D11" s="32">
        <v>12</v>
      </c>
      <c r="E11" s="16">
        <v>7.86</v>
      </c>
      <c r="F11" s="16">
        <f t="shared" si="0"/>
        <v>94.320000000000007</v>
      </c>
      <c r="M11" s="4"/>
    </row>
    <row r="12" spans="1:13" s="3" customFormat="1" ht="48" x14ac:dyDescent="0.2">
      <c r="A12" s="9">
        <v>8</v>
      </c>
      <c r="B12" s="25" t="s">
        <v>126</v>
      </c>
      <c r="C12" s="28" t="s">
        <v>118</v>
      </c>
      <c r="D12" s="33">
        <v>1</v>
      </c>
      <c r="E12" s="17">
        <v>13.22</v>
      </c>
      <c r="F12" s="17">
        <f t="shared" si="0"/>
        <v>13.22</v>
      </c>
      <c r="M12" s="4"/>
    </row>
    <row r="13" spans="1:13" s="3" customFormat="1" ht="64" x14ac:dyDescent="0.2">
      <c r="A13" s="8">
        <v>9</v>
      </c>
      <c r="B13" s="24" t="s">
        <v>127</v>
      </c>
      <c r="C13" s="27" t="s">
        <v>118</v>
      </c>
      <c r="D13" s="32">
        <v>12</v>
      </c>
      <c r="E13" s="16">
        <v>2.46</v>
      </c>
      <c r="F13" s="16">
        <f t="shared" si="0"/>
        <v>29.52</v>
      </c>
      <c r="M13" s="4"/>
    </row>
    <row r="14" spans="1:13" s="3" customFormat="1" ht="48" x14ac:dyDescent="0.2">
      <c r="A14" s="9">
        <v>10</v>
      </c>
      <c r="B14" s="25" t="s">
        <v>128</v>
      </c>
      <c r="C14" s="28" t="s">
        <v>118</v>
      </c>
      <c r="D14" s="33">
        <v>24</v>
      </c>
      <c r="E14" s="17">
        <v>21.6</v>
      </c>
      <c r="F14" s="17">
        <f t="shared" si="0"/>
        <v>518.40000000000009</v>
      </c>
      <c r="M14" s="4"/>
    </row>
    <row r="15" spans="1:13" s="3" customFormat="1" ht="64" x14ac:dyDescent="0.2">
      <c r="A15" s="8">
        <v>11</v>
      </c>
      <c r="B15" s="24" t="s">
        <v>129</v>
      </c>
      <c r="C15" s="27" t="s">
        <v>130</v>
      </c>
      <c r="D15" s="32">
        <v>12</v>
      </c>
      <c r="E15" s="16">
        <v>13.62</v>
      </c>
      <c r="F15" s="16">
        <f>D15*E15</f>
        <v>163.44</v>
      </c>
      <c r="M15" s="4"/>
    </row>
    <row r="16" spans="1:13" s="3" customFormat="1" ht="64" x14ac:dyDescent="0.2">
      <c r="A16" s="9">
        <v>12</v>
      </c>
      <c r="B16" s="25" t="s">
        <v>131</v>
      </c>
      <c r="C16" s="28" t="s">
        <v>29</v>
      </c>
      <c r="D16" s="33">
        <v>12</v>
      </c>
      <c r="E16" s="17">
        <v>6.03</v>
      </c>
      <c r="F16" s="17">
        <f>D16*E16</f>
        <v>72.36</v>
      </c>
      <c r="M16" s="4"/>
    </row>
    <row r="17" spans="1:13" s="3" customFormat="1" ht="48" x14ac:dyDescent="0.2">
      <c r="A17" s="8">
        <v>13</v>
      </c>
      <c r="B17" s="24" t="s">
        <v>132</v>
      </c>
      <c r="C17" s="27" t="s">
        <v>29</v>
      </c>
      <c r="D17" s="32">
        <v>1</v>
      </c>
      <c r="E17" s="16">
        <v>42.07</v>
      </c>
      <c r="F17" s="16">
        <f>D17*E17</f>
        <v>42.07</v>
      </c>
      <c r="M17" s="4"/>
    </row>
    <row r="18" spans="1:13" x14ac:dyDescent="0.2">
      <c r="F18" s="19">
        <f>SUM(F5:F17)</f>
        <v>2883.6600000000003</v>
      </c>
    </row>
    <row r="19" spans="1:13" x14ac:dyDescent="0.2">
      <c r="F19" s="19"/>
    </row>
  </sheetData>
  <mergeCells count="1">
    <mergeCell ref="A1:F1"/>
  </mergeCells>
  <pageMargins left="0.511811024" right="0.511811024" top="0.78740157499999996" bottom="0.78740157499999996" header="0.31496062000000002" footer="0.31496062000000002"/>
  <pageSetup paperSize="9"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1"/>
  <sheetViews>
    <sheetView workbookViewId="0">
      <selection activeCell="B8" sqref="B8"/>
    </sheetView>
  </sheetViews>
  <sheetFormatPr baseColWidth="10" defaultColWidth="8.83203125" defaultRowHeight="15" x14ac:dyDescent="0.2"/>
  <cols>
    <col min="1" max="1" width="5.5" style="5" bestFit="1" customWidth="1"/>
    <col min="2" max="2" width="108.5" style="26" customWidth="1"/>
    <col min="3" max="3" width="20.5" style="5" bestFit="1" customWidth="1"/>
    <col min="4" max="4" width="13.1640625" style="5" bestFit="1" customWidth="1"/>
    <col min="5" max="5" width="13.5" style="18" customWidth="1"/>
    <col min="6" max="6" width="14.5" style="18" bestFit="1" customWidth="1"/>
  </cols>
  <sheetData>
    <row r="1" spans="1:13" x14ac:dyDescent="0.2">
      <c r="A1" s="42" t="s">
        <v>134</v>
      </c>
      <c r="B1" s="42"/>
      <c r="C1" s="42"/>
      <c r="D1" s="42"/>
      <c r="E1" s="42"/>
      <c r="F1" s="42"/>
    </row>
    <row r="2" spans="1:13" x14ac:dyDescent="0.2">
      <c r="A2" s="31"/>
      <c r="B2" s="31"/>
      <c r="C2" s="31"/>
      <c r="D2" s="31"/>
      <c r="E2" s="31"/>
      <c r="F2" s="31"/>
    </row>
    <row r="3" spans="1:13" x14ac:dyDescent="0.2">
      <c r="A3"/>
      <c r="B3"/>
      <c r="C3"/>
      <c r="D3"/>
      <c r="E3"/>
      <c r="F3"/>
    </row>
    <row r="4" spans="1:13" s="30" customFormat="1" ht="16" x14ac:dyDescent="0.2">
      <c r="A4" s="6" t="s">
        <v>16</v>
      </c>
      <c r="B4" s="6" t="s">
        <v>17</v>
      </c>
      <c r="C4" s="7" t="s">
        <v>18</v>
      </c>
      <c r="D4" s="7" t="s">
        <v>19</v>
      </c>
      <c r="E4" s="29" t="s">
        <v>20</v>
      </c>
      <c r="F4" s="29" t="s">
        <v>21</v>
      </c>
    </row>
    <row r="5" spans="1:13" s="3" customFormat="1" ht="64" x14ac:dyDescent="0.2">
      <c r="A5" s="8">
        <v>1</v>
      </c>
      <c r="B5" s="24" t="s">
        <v>135</v>
      </c>
      <c r="C5" s="27" t="s">
        <v>29</v>
      </c>
      <c r="D5" s="32">
        <v>1</v>
      </c>
      <c r="E5" s="16">
        <v>358.18</v>
      </c>
      <c r="F5" s="16">
        <f>D5*E5</f>
        <v>358.18</v>
      </c>
      <c r="M5" s="4"/>
    </row>
    <row r="6" spans="1:13" s="3" customFormat="1" ht="32" x14ac:dyDescent="0.2">
      <c r="A6" s="9">
        <v>2</v>
      </c>
      <c r="B6" s="25" t="s">
        <v>136</v>
      </c>
      <c r="C6" s="28" t="s">
        <v>29</v>
      </c>
      <c r="D6" s="33">
        <v>1</v>
      </c>
      <c r="E6" s="17">
        <v>233.34</v>
      </c>
      <c r="F6" s="17">
        <f>D6*E6</f>
        <v>233.34</v>
      </c>
      <c r="M6" s="4"/>
    </row>
    <row r="7" spans="1:13" s="3" customFormat="1" ht="64" x14ac:dyDescent="0.2">
      <c r="A7" s="8">
        <v>3</v>
      </c>
      <c r="B7" s="24" t="s">
        <v>137</v>
      </c>
      <c r="C7" s="27" t="s">
        <v>29</v>
      </c>
      <c r="D7" s="32">
        <v>5</v>
      </c>
      <c r="E7" s="16">
        <v>1141.29</v>
      </c>
      <c r="F7" s="16">
        <f t="shared" ref="F7:F9" si="0">D7*E7</f>
        <v>5706.45</v>
      </c>
      <c r="M7" s="4"/>
    </row>
    <row r="8" spans="1:13" s="3" customFormat="1" ht="48" x14ac:dyDescent="0.2">
      <c r="A8" s="9">
        <v>4</v>
      </c>
      <c r="B8" s="25" t="s">
        <v>138</v>
      </c>
      <c r="C8" s="28" t="s">
        <v>29</v>
      </c>
      <c r="D8" s="33">
        <v>1</v>
      </c>
      <c r="E8" s="17">
        <v>1571.13</v>
      </c>
      <c r="F8" s="17">
        <f>D8*E8</f>
        <v>1571.13</v>
      </c>
      <c r="M8" s="4"/>
    </row>
    <row r="9" spans="1:13" s="3" customFormat="1" ht="32" x14ac:dyDescent="0.2">
      <c r="A9" s="8">
        <v>5</v>
      </c>
      <c r="B9" s="24" t="s">
        <v>139</v>
      </c>
      <c r="C9" s="27" t="s">
        <v>29</v>
      </c>
      <c r="D9" s="32">
        <v>1</v>
      </c>
      <c r="E9" s="16">
        <v>2295.59</v>
      </c>
      <c r="F9" s="16">
        <f t="shared" si="0"/>
        <v>2295.59</v>
      </c>
      <c r="M9" s="4"/>
    </row>
    <row r="10" spans="1:13" s="3" customFormat="1" ht="16" x14ac:dyDescent="0.2">
      <c r="A10" s="9">
        <v>6</v>
      </c>
      <c r="B10" s="25" t="s">
        <v>140</v>
      </c>
      <c r="C10" s="28" t="s">
        <v>29</v>
      </c>
      <c r="D10" s="33">
        <v>1</v>
      </c>
      <c r="E10" s="17">
        <v>719.14</v>
      </c>
      <c r="F10" s="17">
        <f>D10*E10</f>
        <v>719.14</v>
      </c>
      <c r="M10" s="4"/>
    </row>
    <row r="11" spans="1:13" x14ac:dyDescent="0.2">
      <c r="F11" s="20">
        <f>SUM(F5:F10)</f>
        <v>10883.829999999998</v>
      </c>
    </row>
  </sheetData>
  <mergeCells count="1">
    <mergeCell ref="A1:F1"/>
  </mergeCells>
  <pageMargins left="0.511811024" right="0.511811024" top="0.78740157499999996" bottom="0.78740157499999996" header="0.31496062000000002" footer="0.31496062000000002"/>
  <pageSetup paperSize="9"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0"/>
  <sheetViews>
    <sheetView tabSelected="1" workbookViewId="0">
      <selection activeCell="H7" sqref="H7"/>
    </sheetView>
  </sheetViews>
  <sheetFormatPr baseColWidth="10" defaultColWidth="8.83203125" defaultRowHeight="15" x14ac:dyDescent="0.2"/>
  <cols>
    <col min="1" max="1" width="5.5" style="5" bestFit="1" customWidth="1"/>
    <col min="2" max="2" width="108.5" style="26" customWidth="1"/>
    <col min="3" max="3" width="20.5" style="5" bestFit="1" customWidth="1"/>
    <col min="4" max="4" width="13.1640625" style="5" bestFit="1" customWidth="1"/>
    <col min="5" max="5" width="13.5" style="18" customWidth="1"/>
    <col min="6" max="6" width="14.5" style="18" bestFit="1" customWidth="1"/>
  </cols>
  <sheetData>
    <row r="1" spans="1:6" x14ac:dyDescent="0.2">
      <c r="A1" s="42" t="s">
        <v>141</v>
      </c>
      <c r="B1" s="42"/>
      <c r="C1" s="42"/>
      <c r="D1" s="42"/>
      <c r="E1" s="42"/>
      <c r="F1" s="42"/>
    </row>
    <row r="2" spans="1:6" x14ac:dyDescent="0.2">
      <c r="A2" s="31"/>
      <c r="B2" s="31"/>
      <c r="C2" s="31"/>
      <c r="D2" s="31"/>
      <c r="E2" s="31"/>
      <c r="F2" s="31"/>
    </row>
    <row r="3" spans="1:6" x14ac:dyDescent="0.2">
      <c r="A3"/>
      <c r="B3"/>
      <c r="C3"/>
      <c r="D3"/>
      <c r="E3"/>
      <c r="F3"/>
    </row>
    <row r="4" spans="1:6" s="5" customFormat="1" ht="16" x14ac:dyDescent="0.2">
      <c r="A4" s="6" t="s">
        <v>16</v>
      </c>
      <c r="B4" s="6" t="s">
        <v>17</v>
      </c>
      <c r="C4" s="7" t="s">
        <v>18</v>
      </c>
      <c r="D4" s="7" t="s">
        <v>19</v>
      </c>
      <c r="E4" s="29" t="s">
        <v>20</v>
      </c>
      <c r="F4" s="29" t="s">
        <v>21</v>
      </c>
    </row>
    <row r="5" spans="1:6" s="3" customFormat="1" ht="32" x14ac:dyDescent="0.2">
      <c r="A5" s="8">
        <v>1</v>
      </c>
      <c r="B5" s="24" t="s">
        <v>142</v>
      </c>
      <c r="C5" s="27" t="s">
        <v>29</v>
      </c>
      <c r="D5" s="32">
        <v>26</v>
      </c>
      <c r="E5" s="16">
        <v>47.29</v>
      </c>
      <c r="F5" s="16">
        <f>D5*E5</f>
        <v>1229.54</v>
      </c>
    </row>
    <row r="6" spans="1:6" s="3" customFormat="1" ht="32" x14ac:dyDescent="0.2">
      <c r="A6" s="9">
        <v>2</v>
      </c>
      <c r="B6" s="25" t="s">
        <v>143</v>
      </c>
      <c r="C6" s="28" t="s">
        <v>29</v>
      </c>
      <c r="D6" s="33">
        <v>26</v>
      </c>
      <c r="E6" s="17">
        <v>24.95</v>
      </c>
      <c r="F6" s="17">
        <f t="shared" ref="F6:F9" si="0">D6*E6</f>
        <v>648.69999999999993</v>
      </c>
    </row>
    <row r="7" spans="1:6" s="3" customFormat="1" ht="32" x14ac:dyDescent="0.2">
      <c r="A7" s="8">
        <v>3</v>
      </c>
      <c r="B7" s="24" t="s">
        <v>144</v>
      </c>
      <c r="C7" s="27" t="s">
        <v>29</v>
      </c>
      <c r="D7" s="32">
        <v>12</v>
      </c>
      <c r="E7" s="16">
        <v>27.3</v>
      </c>
      <c r="F7" s="16">
        <f>D7*E7</f>
        <v>327.60000000000002</v>
      </c>
    </row>
    <row r="8" spans="1:6" s="3" customFormat="1" ht="32" x14ac:dyDescent="0.2">
      <c r="A8" s="9">
        <v>4</v>
      </c>
      <c r="B8" s="25" t="s">
        <v>145</v>
      </c>
      <c r="C8" s="28" t="s">
        <v>29</v>
      </c>
      <c r="D8" s="33">
        <v>12</v>
      </c>
      <c r="E8" s="17">
        <v>11.25</v>
      </c>
      <c r="F8" s="17">
        <f t="shared" si="0"/>
        <v>135</v>
      </c>
    </row>
    <row r="9" spans="1:6" s="3" customFormat="1" ht="16" x14ac:dyDescent="0.2">
      <c r="A9" s="8">
        <v>5</v>
      </c>
      <c r="B9" s="24" t="s">
        <v>146</v>
      </c>
      <c r="C9" s="27" t="s">
        <v>29</v>
      </c>
      <c r="D9" s="32">
        <v>24</v>
      </c>
      <c r="E9" s="16">
        <v>6.72</v>
      </c>
      <c r="F9" s="16">
        <f t="shared" si="0"/>
        <v>161.28</v>
      </c>
    </row>
    <row r="10" spans="1:6" x14ac:dyDescent="0.2">
      <c r="F10" s="19">
        <f>SUM(F5:F9)</f>
        <v>2502.12</v>
      </c>
    </row>
    <row r="12" spans="1:6" x14ac:dyDescent="0.2">
      <c r="A12" s="42" t="s">
        <v>147</v>
      </c>
      <c r="B12" s="42"/>
      <c r="C12" s="42"/>
      <c r="D12" s="42"/>
      <c r="E12" s="42"/>
      <c r="F12" s="42"/>
    </row>
    <row r="13" spans="1:6" x14ac:dyDescent="0.2">
      <c r="A13" s="31"/>
      <c r="B13" s="31"/>
      <c r="C13" s="31"/>
      <c r="D13" s="31"/>
      <c r="E13" s="31"/>
      <c r="F13" s="31"/>
    </row>
    <row r="14" spans="1:6" x14ac:dyDescent="0.2">
      <c r="A14"/>
      <c r="B14"/>
      <c r="C14"/>
      <c r="D14"/>
      <c r="E14"/>
      <c r="F14"/>
    </row>
    <row r="15" spans="1:6" ht="16" x14ac:dyDescent="0.2">
      <c r="A15" s="6" t="s">
        <v>16</v>
      </c>
      <c r="B15" s="6" t="s">
        <v>17</v>
      </c>
      <c r="C15" s="7" t="s">
        <v>18</v>
      </c>
      <c r="D15" s="7" t="s">
        <v>19</v>
      </c>
      <c r="E15" s="29" t="s">
        <v>20</v>
      </c>
      <c r="F15" s="29" t="s">
        <v>21</v>
      </c>
    </row>
    <row r="16" spans="1:6" ht="32" x14ac:dyDescent="0.2">
      <c r="A16" s="8">
        <v>1</v>
      </c>
      <c r="B16" s="24" t="s">
        <v>148</v>
      </c>
      <c r="C16" s="27" t="s">
        <v>29</v>
      </c>
      <c r="D16" s="32">
        <v>4</v>
      </c>
      <c r="E16" s="16">
        <v>51.24</v>
      </c>
      <c r="F16" s="16">
        <f>D16*E16</f>
        <v>204.96</v>
      </c>
    </row>
    <row r="17" spans="1:6" ht="32" x14ac:dyDescent="0.2">
      <c r="A17" s="9">
        <v>2</v>
      </c>
      <c r="B17" s="25" t="s">
        <v>149</v>
      </c>
      <c r="C17" s="28" t="s">
        <v>29</v>
      </c>
      <c r="D17" s="33">
        <v>4</v>
      </c>
      <c r="E17" s="17">
        <v>24.95</v>
      </c>
      <c r="F17" s="17">
        <f>D17*E17</f>
        <v>99.8</v>
      </c>
    </row>
    <row r="18" spans="1:6" ht="32" x14ac:dyDescent="0.2">
      <c r="A18" s="8">
        <v>3</v>
      </c>
      <c r="B18" s="24" t="s">
        <v>145</v>
      </c>
      <c r="C18" s="27" t="s">
        <v>29</v>
      </c>
      <c r="D18" s="32">
        <v>1</v>
      </c>
      <c r="E18" s="16">
        <v>11.25</v>
      </c>
      <c r="F18" s="16">
        <f t="shared" ref="F18:F19" si="1">D18*E18</f>
        <v>11.25</v>
      </c>
    </row>
    <row r="19" spans="1:6" ht="30" customHeight="1" x14ac:dyDescent="0.2">
      <c r="A19" s="9">
        <v>4</v>
      </c>
      <c r="B19" s="25" t="s">
        <v>146</v>
      </c>
      <c r="C19" s="28" t="s">
        <v>29</v>
      </c>
      <c r="D19" s="33">
        <v>2</v>
      </c>
      <c r="E19" s="17">
        <v>6.72</v>
      </c>
      <c r="F19" s="17">
        <f t="shared" si="1"/>
        <v>13.44</v>
      </c>
    </row>
    <row r="20" spans="1:6" x14ac:dyDescent="0.2">
      <c r="F20" s="19">
        <f>SUM(F16:F19)</f>
        <v>329.45</v>
      </c>
    </row>
  </sheetData>
  <mergeCells count="2">
    <mergeCell ref="A1:F1"/>
    <mergeCell ref="A12:F12"/>
  </mergeCells>
  <pageMargins left="0.511811024" right="0.511811024" top="0.78740157499999996" bottom="0.78740157499999996" header="0.31496062000000002" footer="0.31496062000000002"/>
  <pageSetup paperSize="9"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Q D A A B Q S w M E F A A C A A g A U L S b V 7 r G 3 4 i k A A A A 9 g A A A B I A H A B D b 2 5 m a W c v U G F j a 2 F n Z S 5 4 b W w g o h g A K K A U A A A A A A A A A A A A A A A A A A A A A A A A A A A A h Y 9 B D o I w F E S v Q r q n L S U m h n x K o l t J j C b G b V M q N E I h t F j u 5 s I j e Q U x i r p z O W / e Y u Z + v U E 2 N n V w U b 3 V r U l R h C k K l J F t o U 2 Z o s G d w i X K O G y F P I t S B Z N s b D L a I k W V c 1 1 C i P c e + x i 3 f U k Y p R E 5 5 p u 9 r F Q j 0 E f W / + V Q G + u E k Q p x O L z G c I Y j F u M F Z Z g C m S H k 2 n w F N u 1 9 t j 8 Q 1 k P t h l 7 x z o W r H Z A 5 A n l / 4 A 9 Q S w M E F A A C A A g A U L S b 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C 0 m 1 c o i k e 4 D g A A A B E A A A A T A B w A R m 9 y b X V s Y X M v U 2 V j d G l v b j E u b S C i G A A o o B Q A A A A A A A A A A A A A A A A A A A A A A A A A A A A r T k 0 u y c z P U w i G 0 I b W A F B L A Q I t A B Q A A g A I A F C 0 m 1 e 6 x t + I p A A A A P Y A A A A S A A A A A A A A A A A A A A A A A A A A A A B D b 2 5 m a W c v U G F j a 2 F n Z S 5 4 b W x Q S w E C L Q A U A A I A C A B Q t J t X D 8 r p q 6 Q A A A D p A A A A E w A A A A A A A A A A A A A A A A D w A A A A W 0 N v b n R l b n R f V H l w Z X N d L n h t b F B L A Q I t A B Q A A g A I A F C 0 m 1 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R H k b 7 8 6 V W R 5 I B e I l Z x f 9 B A A A A A A I A A A A A A B B m A A A A A Q A A I A A A A K j o c B Z C o Y 7 i k I X s I T e r M s R 7 A Z W B k t H m z Q 9 Y 7 p + u p g 4 5 A A A A A A 6 A A A A A A g A A I A A A A C t s C g o c p L a t g 8 E p I r k L M 8 S c d j m 9 L H R l r K S L s h I 8 y Y j a U A A A A O I j p g L k h H C c r N G 6 e r W 8 g L b g 9 7 t 6 x 7 4 Y C t r D 6 C k 2 b H r u z b I 8 e S Z y h 2 m 9 q X V 5 + G m 0 C P 0 y / a O o 7 U q Q H U P H v u W a Q H f / R A 8 0 W w d 5 R 5 U p V F m O 1 p U n Q A A A A C p y q 1 Q V V S S u 7 p j O 0 1 J J + O N C V 7 / n E s i u a b K X k Q k l f 3 h s V X q J i X z i l P 7 D I z H 5 h J T 5 P s 2 P o 8 U k 3 D 7 W 9 9 9 b c n j O t / A = < / 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f79b37-4887-4a39-80d2-0936e4ef5ed3">
      <Terms xmlns="http://schemas.microsoft.com/office/infopath/2007/PartnerControls"/>
    </lcf76f155ced4ddcb4097134ff3c332f>
    <TaxCatchAll xmlns="9ac3dc5f-7cd1-44f1-ad3e-c852f362b0cb" xsi:nil="true"/>
    <Imagem xmlns="93f79b37-4887-4a39-80d2-0936e4ef5ed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2BAEA8AEF289EC469568070342C0A21E" ma:contentTypeVersion="17" ma:contentTypeDescription="Crie um novo documento." ma:contentTypeScope="" ma:versionID="7576235a176d6b83218080a0ff2469cf">
  <xsd:schema xmlns:xsd="http://www.w3.org/2001/XMLSchema" xmlns:xs="http://www.w3.org/2001/XMLSchema" xmlns:p="http://schemas.microsoft.com/office/2006/metadata/properties" xmlns:ns2="93f79b37-4887-4a39-80d2-0936e4ef5ed3" xmlns:ns3="9ac3dc5f-7cd1-44f1-ad3e-c852f362b0cb" targetNamespace="http://schemas.microsoft.com/office/2006/metadata/properties" ma:root="true" ma:fieldsID="142bba28c7235c7e63821d6e28dd63c2" ns2:_="" ns3:_="">
    <xsd:import namespace="93f79b37-4887-4a39-80d2-0936e4ef5ed3"/>
    <xsd:import namespace="9ac3dc5f-7cd1-44f1-ad3e-c852f362b0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Location" minOccurs="0"/>
                <xsd:element ref="ns2:Imagem"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79b37-4887-4a39-80d2-0936e4ef5e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Marcações de imagem" ma:readOnly="false" ma:fieldId="{5cf76f15-5ced-4ddc-b409-7134ff3c332f}" ma:taxonomyMulti="true" ma:sspId="abe3d53f-864c-4c30-b421-a8cfe89dac5d" ma:termSetId="09814cd3-568e-fe90-9814-8d621ff8fb84" ma:anchorId="fba54fb3-c3e1-fe81-a776-ca4b69148c4d" ma:open="true" ma:isKeyword="false">
      <xsd:complexType>
        <xsd:sequence>
          <xsd:element ref="pc:Terms" minOccurs="0" maxOccurs="1"/>
        </xsd:sequence>
      </xsd:complex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Location" ma:index="20" nillable="true" ma:displayName="Location" ma:indexed="true" ma:internalName="MediaServiceLocation" ma:readOnly="true">
      <xsd:simpleType>
        <xsd:restriction base="dms:Text"/>
      </xsd:simpleType>
    </xsd:element>
    <xsd:element name="Imagem" ma:index="21" nillable="true" ma:displayName="Imagem" ma:format="Thumbnail" ma:internalName="Imagem">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ac3dc5f-7cd1-44f1-ad3e-c852f362b0cb" elementFormDefault="qualified">
    <xsd:import namespace="http://schemas.microsoft.com/office/2006/documentManagement/types"/>
    <xsd:import namespace="http://schemas.microsoft.com/office/infopath/2007/PartnerControls"/>
    <xsd:element name="SharedWithUsers" ma:index="14"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Compartilhado Com" ma:internalName="SharedWithDetails" ma:readOnly="true">
      <xsd:simpleType>
        <xsd:restriction base="dms:Note">
          <xsd:maxLength value="255"/>
        </xsd:restriction>
      </xsd:simpleType>
    </xsd:element>
    <xsd:element name="TaxCatchAll" ma:index="18" nillable="true" ma:displayName="Taxonomy Catch All Column" ma:hidden="true" ma:list="{5aa079c8-09b2-4aae-a7b9-22d9228dd98d}" ma:internalName="TaxCatchAll" ma:showField="CatchAllData" ma:web="9ac3dc5f-7cd1-44f1-ad3e-c852f362b0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FF56A-B69B-45EC-A456-98CD558F4B5A}">
  <ds:schemaRefs>
    <ds:schemaRef ds:uri="http://schemas.microsoft.com/sharepoint/v3/contenttype/forms"/>
  </ds:schemaRefs>
</ds:datastoreItem>
</file>

<file path=customXml/itemProps2.xml><?xml version="1.0" encoding="utf-8"?>
<ds:datastoreItem xmlns:ds="http://schemas.openxmlformats.org/officeDocument/2006/customXml" ds:itemID="{8997B450-799D-41D7-BE2D-DC707E37FECB}">
  <ds:schemaRefs>
    <ds:schemaRef ds:uri="http://schemas.microsoft.com/DataMashup"/>
  </ds:schemaRefs>
</ds:datastoreItem>
</file>

<file path=customXml/itemProps3.xml><?xml version="1.0" encoding="utf-8"?>
<ds:datastoreItem xmlns:ds="http://schemas.openxmlformats.org/officeDocument/2006/customXml" ds:itemID="{D3D02D20-67D5-438A-B293-3C902181D5AD}">
  <ds:schemaRefs>
    <ds:schemaRef ds:uri="http://schemas.microsoft.com/office/2006/metadata/properties"/>
    <ds:schemaRef ds:uri="http://schemas.microsoft.com/office/infopath/2007/PartnerControls"/>
    <ds:schemaRef ds:uri="93f79b37-4887-4a39-80d2-0936e4ef5ed3"/>
    <ds:schemaRef ds:uri="9ac3dc5f-7cd1-44f1-ad3e-c852f362b0cb"/>
  </ds:schemaRefs>
</ds:datastoreItem>
</file>

<file path=customXml/itemProps4.xml><?xml version="1.0" encoding="utf-8"?>
<ds:datastoreItem xmlns:ds="http://schemas.openxmlformats.org/officeDocument/2006/customXml" ds:itemID="{C9D5E4DB-4D9A-4F83-8757-8A4B0FFD1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79b37-4887-4a39-80d2-0936e4ef5ed3"/>
    <ds:schemaRef ds:uri="9ac3dc5f-7cd1-44f1-ad3e-c852f362b0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5</vt:i4>
      </vt:variant>
    </vt:vector>
  </HeadingPairs>
  <TitlesOfParts>
    <vt:vector size="5" baseType="lpstr">
      <vt:lpstr>Sumário</vt:lpstr>
      <vt:lpstr>Insumos-EPI's (Sob demanda)</vt:lpstr>
      <vt:lpstr>EPI's (Kit básico)</vt:lpstr>
      <vt:lpstr>Equipamentos (Sob demanda)</vt:lpstr>
      <vt:lpstr>Fardamento (Kit básico)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dc:creator>
  <cp:keywords/>
  <dc:description/>
  <cp:lastModifiedBy>Jose Amauri Costa Fernandes</cp:lastModifiedBy>
  <cp:revision/>
  <dcterms:created xsi:type="dcterms:W3CDTF">2023-12-12T21:39:12Z</dcterms:created>
  <dcterms:modified xsi:type="dcterms:W3CDTF">2024-05-03T18:02:55Z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0x0101002BAEA8AEF289EC469568070342C0A21E</vt:lpwstr>
  </property>
  <property fmtid="{D5CDD505-2E9C-101B-9397-08002B2CF9AE}" pid="3" name="MediaServiceImageTags">
    <vt:lpwstr/>
  </property>
</Properties>
</file>